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개발원\송창섭\1층 리뉴얼공사\입찰공고\공고문\전기\"/>
    </mc:Choice>
  </mc:AlternateContent>
  <bookViews>
    <workbookView xWindow="0" yWindow="0" windowWidth="4125" windowHeight="9210" tabRatio="817"/>
  </bookViews>
  <sheets>
    <sheet name="원가계산서" sheetId="29" r:id="rId1"/>
    <sheet name="을지" sheetId="28" r:id="rId2"/>
  </sheets>
  <definedNames>
    <definedName name="_xlnm._FilterDatabase" localSheetId="1" hidden="1">을지!$A$1:$P$1040148</definedName>
    <definedName name="_Order1" hidden="1">255</definedName>
    <definedName name="_Order2" hidden="1">255</definedName>
    <definedName name="ErrName533424019" localSheetId="0">#REF!</definedName>
    <definedName name="ErrName533424019" localSheetId="1">#REF!</definedName>
    <definedName name="ErrName533424019">#REF!</definedName>
    <definedName name="ErrName579518615" localSheetId="0">#REF!</definedName>
    <definedName name="ErrName579518615" localSheetId="1">#REF!</definedName>
    <definedName name="ErrName579518615">#REF!</definedName>
    <definedName name="_xlnm.Print_Area" localSheetId="0">원가계산서!$A$1:$F$33</definedName>
    <definedName name="_xlnm.Print_Area" localSheetId="1">을지!$A$1:$O$154</definedName>
    <definedName name="_xlnm.Print_Area">#REF!</definedName>
    <definedName name="_xlnm.Print_Titles" localSheetId="0">#REF!</definedName>
    <definedName name="_xlnm.Print_Titles" localSheetId="1">을지!$1:$2</definedName>
    <definedName name="_xlnm.Print_Titles">#REF!</definedName>
    <definedName name="ㄸㄱ구믇160441517" localSheetId="0">#REF!</definedName>
    <definedName name="ㄸㄱ구믇160441517" localSheetId="1">#REF!</definedName>
    <definedName name="ㄸㄱ구믇160441517">#REF!</definedName>
    <definedName name="ㄸㄱ구믇278279959" localSheetId="0">#REF!</definedName>
    <definedName name="ㄸㄱ구믇278279959" localSheetId="1">#REF!</definedName>
    <definedName name="ㄸㄱ구믇278279959">#REF!</definedName>
    <definedName name="석재받은의뢰업체" hidden="1">255</definedName>
  </definedNames>
  <calcPr calcId="162913"/>
</workbook>
</file>

<file path=xl/calcChain.xml><?xml version="1.0" encoding="utf-8"?>
<calcChain xmlns="http://schemas.openxmlformats.org/spreadsheetml/2006/main">
  <c r="I13" i="29" l="1"/>
  <c r="I8" i="29"/>
  <c r="I29" i="29"/>
  <c r="D31" i="29"/>
  <c r="D28" i="29"/>
  <c r="D27" i="29"/>
  <c r="D24" i="29"/>
  <c r="D23" i="29"/>
  <c r="D22" i="29"/>
  <c r="D21" i="29"/>
  <c r="D20" i="29"/>
  <c r="D18" i="29"/>
  <c r="D17" i="29"/>
  <c r="D16" i="29"/>
  <c r="D15" i="29"/>
  <c r="D14" i="29"/>
  <c r="D11" i="29"/>
  <c r="C154" i="28" l="1"/>
  <c r="C45" i="28"/>
  <c r="L24" i="28"/>
  <c r="J24" i="28"/>
  <c r="H24" i="28"/>
  <c r="C5" i="28"/>
  <c r="B5" i="28"/>
  <c r="C4" i="28"/>
  <c r="B4" i="28"/>
  <c r="E10" i="29" l="1"/>
  <c r="E6" i="29" l="1"/>
  <c r="I10" i="29"/>
  <c r="E17" i="29"/>
  <c r="E11" i="29"/>
  <c r="E12" i="29" s="1"/>
  <c r="E19" i="29"/>
  <c r="E16" i="29"/>
  <c r="E18" i="29" s="1"/>
  <c r="N24" i="28"/>
  <c r="E7" i="29" l="1"/>
  <c r="E9" i="29" s="1"/>
  <c r="I6" i="29"/>
  <c r="I12" i="29"/>
  <c r="E14" i="29"/>
  <c r="E15" i="29"/>
  <c r="I11" i="29"/>
  <c r="I17" i="29"/>
  <c r="I16" i="29"/>
  <c r="I18" i="29" s="1"/>
  <c r="I19" i="29"/>
  <c r="N26" i="28"/>
  <c r="I7" i="29" l="1"/>
  <c r="I14" i="29"/>
  <c r="I15" i="29"/>
  <c r="I9" i="29"/>
  <c r="E20" i="29"/>
  <c r="E23" i="29"/>
  <c r="E21" i="29"/>
  <c r="E22" i="29"/>
  <c r="E25" i="29" l="1"/>
  <c r="I25" i="29" s="1"/>
  <c r="I27" i="29" s="1"/>
  <c r="I23" i="29"/>
  <c r="I20" i="29"/>
  <c r="I24" i="29"/>
  <c r="I22" i="29"/>
  <c r="I21" i="29"/>
  <c r="E27" i="29" l="1"/>
  <c r="E26" i="29"/>
  <c r="I26" i="29" s="1"/>
  <c r="I28" i="29"/>
  <c r="I30" i="29" l="1"/>
  <c r="I31" i="29" s="1"/>
  <c r="I32" i="29" s="1"/>
  <c r="E32" i="29" s="1"/>
  <c r="E31" i="29" l="1"/>
  <c r="E30" i="29" s="1"/>
  <c r="E28" i="29" s="1"/>
</calcChain>
</file>

<file path=xl/sharedStrings.xml><?xml version="1.0" encoding="utf-8"?>
<sst xmlns="http://schemas.openxmlformats.org/spreadsheetml/2006/main" count="592" uniqueCount="264">
  <si>
    <t>NO.</t>
  </si>
  <si>
    <t>DESCRIPTION</t>
  </si>
  <si>
    <t>SIZE</t>
  </si>
  <si>
    <t>Q'TY</t>
  </si>
  <si>
    <t>UNIT</t>
  </si>
  <si>
    <t>REMARK</t>
  </si>
  <si>
    <t>번호.</t>
  </si>
  <si>
    <t>규   격</t>
  </si>
  <si>
    <t>수량</t>
  </si>
  <si>
    <t>단위</t>
  </si>
  <si>
    <t>단가</t>
  </si>
  <si>
    <t>금  액</t>
  </si>
  <si>
    <t>비   고</t>
  </si>
  <si>
    <t>EA</t>
  </si>
  <si>
    <t>식</t>
  </si>
  <si>
    <t>M</t>
  </si>
  <si>
    <t>합    계</t>
    <phoneticPr fontId="11" type="noConversion"/>
  </si>
  <si>
    <t>재  료  비</t>
    <phoneticPr fontId="11" type="noConversion"/>
  </si>
  <si>
    <t>노  무  비</t>
    <phoneticPr fontId="11" type="noConversion"/>
  </si>
  <si>
    <t>품   명</t>
    <phoneticPr fontId="11" type="noConversion"/>
  </si>
  <si>
    <t>간접공사비 계</t>
  </si>
  <si>
    <t/>
  </si>
  <si>
    <t>경 비</t>
    <phoneticPr fontId="11" type="noConversion"/>
  </si>
  <si>
    <t>식</t>
    <phoneticPr fontId="11" type="noConversion"/>
  </si>
  <si>
    <t>직접공사비 계</t>
    <phoneticPr fontId="11" type="noConversion"/>
  </si>
  <si>
    <t>EA</t>
    <phoneticPr fontId="11" type="noConversion"/>
  </si>
  <si>
    <t>M</t>
    <phoneticPr fontId="11" type="noConversion"/>
  </si>
  <si>
    <t>조명기기</t>
  </si>
  <si>
    <t>잡자재비</t>
  </si>
  <si>
    <t>* 직접공사비</t>
    <phoneticPr fontId="11" type="noConversion"/>
  </si>
  <si>
    <t>공통</t>
    <phoneticPr fontId="11" type="noConversion"/>
  </si>
  <si>
    <t>조명기기</t>
    <phoneticPr fontId="11" type="noConversion"/>
  </si>
  <si>
    <t>공통</t>
    <phoneticPr fontId="11" type="noConversion"/>
  </si>
  <si>
    <t>조명기기</t>
    <phoneticPr fontId="11" type="noConversion"/>
  </si>
  <si>
    <t>전기공사</t>
    <phoneticPr fontId="11" type="noConversion"/>
  </si>
  <si>
    <t>전력간선 및 전열 설비공사</t>
    <phoneticPr fontId="11" type="noConversion"/>
  </si>
  <si>
    <t>강제전선관</t>
    <phoneticPr fontId="11" type="noConversion"/>
  </si>
  <si>
    <t>ST 16 mm</t>
    <phoneticPr fontId="11" type="noConversion"/>
  </si>
  <si>
    <t>강제전선관</t>
    <phoneticPr fontId="11" type="noConversion"/>
  </si>
  <si>
    <t>ST 54 mm</t>
    <phoneticPr fontId="11" type="noConversion"/>
  </si>
  <si>
    <t>ST 70 mm</t>
    <phoneticPr fontId="11" type="noConversion"/>
  </si>
  <si>
    <t>1종금속제가요전선관</t>
  </si>
  <si>
    <t xml:space="preserve"> 16 mm 비방수</t>
    <phoneticPr fontId="11" type="noConversion"/>
  </si>
  <si>
    <t>1종금속제가요전선관부속</t>
    <phoneticPr fontId="11" type="noConversion"/>
  </si>
  <si>
    <t xml:space="preserve"> 16 mm 비방수CON'N</t>
    <phoneticPr fontId="11" type="noConversion"/>
  </si>
  <si>
    <t>개</t>
  </si>
  <si>
    <t>450/750V 비닐절연전선</t>
    <phoneticPr fontId="11" type="noConversion"/>
  </si>
  <si>
    <t>HFIX 4㎟</t>
    <phoneticPr fontId="11" type="noConversion"/>
  </si>
  <si>
    <t>폴리에틸렌 난연 케이블</t>
    <phoneticPr fontId="11" type="noConversion"/>
  </si>
  <si>
    <t>0.6/1Kv F-CV 95SQ / 1C</t>
    <phoneticPr fontId="11" type="noConversion"/>
  </si>
  <si>
    <t>폴리에틸렌 난연 케이블</t>
    <phoneticPr fontId="11" type="noConversion"/>
  </si>
  <si>
    <t>0.6/1Kv F-CV 35SQ / 1C</t>
    <phoneticPr fontId="11" type="noConversion"/>
  </si>
  <si>
    <t>폴리에틸렌 난연 케이블</t>
    <phoneticPr fontId="11" type="noConversion"/>
  </si>
  <si>
    <t>0.6/1Kv F-CV 25SQ / 4C</t>
    <phoneticPr fontId="11" type="noConversion"/>
  </si>
  <si>
    <t>접지용 비닐 절연 전선</t>
    <phoneticPr fontId="11" type="noConversion"/>
  </si>
  <si>
    <t>GV 50SQ</t>
    <phoneticPr fontId="11" type="noConversion"/>
  </si>
  <si>
    <t>M</t>
    <phoneticPr fontId="11" type="noConversion"/>
  </si>
  <si>
    <t>GV 16SQ</t>
    <phoneticPr fontId="11" type="noConversion"/>
  </si>
  <si>
    <t>M</t>
    <phoneticPr fontId="11" type="noConversion"/>
  </si>
  <si>
    <t>PULL BOX</t>
    <phoneticPr fontId="11" type="noConversion"/>
  </si>
  <si>
    <t>500 X 500 X 200</t>
    <phoneticPr fontId="11" type="noConversion"/>
  </si>
  <si>
    <t>개</t>
    <phoneticPr fontId="11" type="noConversion"/>
  </si>
  <si>
    <t>PULL BOX</t>
    <phoneticPr fontId="11" type="noConversion"/>
  </si>
  <si>
    <t>400 X 400 X 200</t>
    <phoneticPr fontId="11" type="noConversion"/>
  </si>
  <si>
    <t>아우트렛박스</t>
  </si>
  <si>
    <t>중형 8각 54㎜</t>
    <phoneticPr fontId="11" type="noConversion"/>
  </si>
  <si>
    <t>커버, 8각, 둥근구멍(평)</t>
    <phoneticPr fontId="11" type="noConversion"/>
  </si>
  <si>
    <t>콘센트박스</t>
    <phoneticPr fontId="11" type="noConversion"/>
  </si>
  <si>
    <t>1 개용 54 mm</t>
  </si>
  <si>
    <t>콘센트</t>
    <phoneticPr fontId="11" type="noConversion"/>
  </si>
  <si>
    <t>매입 콘센트 2구형</t>
    <phoneticPr fontId="11" type="noConversion"/>
  </si>
  <si>
    <t>분전반</t>
    <phoneticPr fontId="11" type="noConversion"/>
  </si>
  <si>
    <t>KPN-12A</t>
    <phoneticPr fontId="11" type="noConversion"/>
  </si>
  <si>
    <t>면</t>
    <phoneticPr fontId="11" type="noConversion"/>
  </si>
  <si>
    <t>KPN-12B</t>
    <phoneticPr fontId="11" type="noConversion"/>
  </si>
  <si>
    <t>전선관지지행거(단독)</t>
  </si>
  <si>
    <t>16 C</t>
    <phoneticPr fontId="11" type="noConversion"/>
  </si>
  <si>
    <t>개소</t>
  </si>
  <si>
    <t>54 C</t>
    <phoneticPr fontId="11" type="noConversion"/>
  </si>
  <si>
    <t>70 C</t>
    <phoneticPr fontId="11" type="noConversion"/>
  </si>
  <si>
    <t>전선관부속품비</t>
  </si>
  <si>
    <t>전선관의 15%</t>
  </si>
  <si>
    <t>잡재료비</t>
  </si>
  <si>
    <t>배관배선의 2%</t>
  </si>
  <si>
    <t>노무비</t>
  </si>
  <si>
    <t>내선전공</t>
  </si>
  <si>
    <t>인</t>
  </si>
  <si>
    <t>저압 케이블공</t>
    <phoneticPr fontId="11" type="noConversion"/>
  </si>
  <si>
    <t>공구손료</t>
  </si>
  <si>
    <t>인력품의 3%</t>
  </si>
  <si>
    <t>전등설비공사</t>
    <phoneticPr fontId="11" type="noConversion"/>
  </si>
  <si>
    <t>ST 16 mm</t>
    <phoneticPr fontId="11" type="noConversion"/>
  </si>
  <si>
    <t>강제전선관</t>
    <phoneticPr fontId="11" type="noConversion"/>
  </si>
  <si>
    <t>ST 22 mm</t>
    <phoneticPr fontId="11" type="noConversion"/>
  </si>
  <si>
    <t>ST 28 mm</t>
    <phoneticPr fontId="11" type="noConversion"/>
  </si>
  <si>
    <t xml:space="preserve"> 16 mm 비방수</t>
    <phoneticPr fontId="11" type="noConversion"/>
  </si>
  <si>
    <t xml:space="preserve"> 16 mm 비방수CON'N</t>
    <phoneticPr fontId="11" type="noConversion"/>
  </si>
  <si>
    <t>450/750V 비닐절연전선</t>
    <phoneticPr fontId="11" type="noConversion"/>
  </si>
  <si>
    <t>HFIX 2.5㎟</t>
    <phoneticPr fontId="11" type="noConversion"/>
  </si>
  <si>
    <t>중형 8각 54㎜</t>
    <phoneticPr fontId="11" type="noConversion"/>
  </si>
  <si>
    <t>중형 4각 54㎜</t>
    <phoneticPr fontId="11" type="noConversion"/>
  </si>
  <si>
    <t>커버, 8각, 둥근구멍(평)</t>
    <phoneticPr fontId="11" type="noConversion"/>
  </si>
  <si>
    <t>커버, 4각, 둥근구멍(평)</t>
    <phoneticPr fontId="11" type="noConversion"/>
  </si>
  <si>
    <t>스위치 박스</t>
    <phoneticPr fontId="11" type="noConversion"/>
  </si>
  <si>
    <t>스위치 박스</t>
    <phoneticPr fontId="11" type="noConversion"/>
  </si>
  <si>
    <t>2 개용 54 mm</t>
    <phoneticPr fontId="11" type="noConversion"/>
  </si>
  <si>
    <t>스위치/전자식 릴레이 호환</t>
    <phoneticPr fontId="11" type="noConversion"/>
  </si>
  <si>
    <t>1로1구</t>
    <phoneticPr fontId="11" type="noConversion"/>
  </si>
  <si>
    <t>스위치/전자식 릴레이 호환</t>
    <phoneticPr fontId="11" type="noConversion"/>
  </si>
  <si>
    <t>1로2구</t>
    <phoneticPr fontId="11" type="noConversion"/>
  </si>
  <si>
    <t>1로3구</t>
    <phoneticPr fontId="11" type="noConversion"/>
  </si>
  <si>
    <t>스위치/전자식 릴레이 호환</t>
    <phoneticPr fontId="11" type="noConversion"/>
  </si>
  <si>
    <t>1로4구</t>
    <phoneticPr fontId="11" type="noConversion"/>
  </si>
  <si>
    <t>스위치/전자식 릴레이 호환</t>
    <phoneticPr fontId="11" type="noConversion"/>
  </si>
  <si>
    <t>3로1구</t>
    <phoneticPr fontId="11" type="noConversion"/>
  </si>
  <si>
    <t>프로그램 S/W</t>
    <phoneticPr fontId="11" type="noConversion"/>
  </si>
  <si>
    <t>식</t>
    <phoneticPr fontId="11" type="noConversion"/>
  </si>
  <si>
    <t>프로그램 수정비</t>
    <phoneticPr fontId="11" type="noConversion"/>
  </si>
  <si>
    <t>식</t>
    <phoneticPr fontId="11" type="noConversion"/>
  </si>
  <si>
    <t>16 C</t>
    <phoneticPr fontId="11" type="noConversion"/>
  </si>
  <si>
    <t>22 C</t>
    <phoneticPr fontId="11" type="noConversion"/>
  </si>
  <si>
    <t>28 C</t>
    <phoneticPr fontId="11" type="noConversion"/>
  </si>
  <si>
    <t>통신설비공사</t>
    <phoneticPr fontId="11" type="noConversion"/>
  </si>
  <si>
    <t>강제전선관</t>
    <phoneticPr fontId="11" type="noConversion"/>
  </si>
  <si>
    <t>ST 16 mm</t>
    <phoneticPr fontId="11" type="noConversion"/>
  </si>
  <si>
    <t>ST 22 mm</t>
    <phoneticPr fontId="11" type="noConversion"/>
  </si>
  <si>
    <t>UTP CABLE</t>
    <phoneticPr fontId="11" type="noConversion"/>
  </si>
  <si>
    <t>Cat 5.e 4P 0.5mm</t>
    <phoneticPr fontId="11" type="noConversion"/>
  </si>
  <si>
    <t>중형 8각 54㎜</t>
    <phoneticPr fontId="11" type="noConversion"/>
  </si>
  <si>
    <t>콘센트박스</t>
    <phoneticPr fontId="11" type="noConversion"/>
  </si>
  <si>
    <t>모듈라짹</t>
  </si>
  <si>
    <t>2구</t>
  </si>
  <si>
    <t>16 C</t>
    <phoneticPr fontId="11" type="noConversion"/>
  </si>
  <si>
    <t>22 C</t>
    <phoneticPr fontId="11" type="noConversion"/>
  </si>
  <si>
    <t>음향공사</t>
    <phoneticPr fontId="11" type="noConversion"/>
  </si>
  <si>
    <t>5CH DIGITAL AMP</t>
  </si>
  <si>
    <t>PAM-520</t>
  </si>
  <si>
    <t xml:space="preserve">CEILING SPEAKER </t>
  </si>
  <si>
    <t>INTER-M (MS-15)</t>
  </si>
  <si>
    <t>AUDIO 선반</t>
  </si>
  <si>
    <t>벽걸이 선반</t>
  </si>
  <si>
    <t>난연 CD PIPE</t>
  </si>
  <si>
    <t>16mm</t>
  </si>
  <si>
    <t>SPEAKER CABLE</t>
  </si>
  <si>
    <t>일반사양</t>
  </si>
  <si>
    <t>방재실 비상방송연동</t>
  </si>
  <si>
    <t>3PIN CABLE</t>
  </si>
  <si>
    <t>비상연동 컨트롤 박스</t>
  </si>
  <si>
    <t>접점변환</t>
  </si>
  <si>
    <t>자재비 3%</t>
  </si>
  <si>
    <t>통신케이블공</t>
  </si>
  <si>
    <t>노무비 3%</t>
  </si>
  <si>
    <t>식</t>
    <phoneticPr fontId="11" type="noConversion"/>
  </si>
  <si>
    <t>소방설비공사</t>
    <phoneticPr fontId="11" type="noConversion"/>
  </si>
  <si>
    <t xml:space="preserve"> 16 mm 비방수</t>
    <phoneticPr fontId="11" type="noConversion"/>
  </si>
  <si>
    <t>1종금속제가요전선관부속</t>
    <phoneticPr fontId="11" type="noConversion"/>
  </si>
  <si>
    <t xml:space="preserve"> 16 mm 비방수CON'N</t>
    <phoneticPr fontId="11" type="noConversion"/>
  </si>
  <si>
    <t>450/750V 비닐절연전선</t>
    <phoneticPr fontId="11" type="noConversion"/>
  </si>
  <si>
    <t>HFIX 1.5㎟</t>
    <phoneticPr fontId="11" type="noConversion"/>
  </si>
  <si>
    <t>M</t>
    <phoneticPr fontId="11" type="noConversion"/>
  </si>
  <si>
    <t>HFIX 2.5㎟</t>
    <phoneticPr fontId="11" type="noConversion"/>
  </si>
  <si>
    <t>감지기</t>
    <phoneticPr fontId="11" type="noConversion"/>
  </si>
  <si>
    <t xml:space="preserve">광전식 감지기 </t>
    <phoneticPr fontId="11" type="noConversion"/>
  </si>
  <si>
    <t xml:space="preserve">정온식 감지기 </t>
    <phoneticPr fontId="11" type="noConversion"/>
  </si>
  <si>
    <t>유도등</t>
    <phoneticPr fontId="11" type="noConversion"/>
  </si>
  <si>
    <t>피난구 유도등 - 양면 - 대형</t>
    <phoneticPr fontId="11" type="noConversion"/>
  </si>
  <si>
    <t>피난구 유도등 - 단면 - 대형</t>
    <phoneticPr fontId="11" type="noConversion"/>
  </si>
  <si>
    <t>AMP</t>
    <phoneticPr fontId="11" type="noConversion"/>
  </si>
  <si>
    <t>SET</t>
    <phoneticPr fontId="11" type="noConversion"/>
  </si>
  <si>
    <t>스피커</t>
    <phoneticPr fontId="11" type="noConversion"/>
  </si>
  <si>
    <t>비상 조명</t>
    <phoneticPr fontId="11" type="noConversion"/>
  </si>
  <si>
    <t>전관방송 연동 공사</t>
    <phoneticPr fontId="11" type="noConversion"/>
  </si>
  <si>
    <t>전기공사</t>
    <phoneticPr fontId="11" type="noConversion"/>
  </si>
  <si>
    <t>공 사 원 가 계 산 서</t>
  </si>
  <si>
    <t xml:space="preserve">                 구  분
 비   목</t>
  </si>
  <si>
    <t>구    성   비</t>
  </si>
  <si>
    <t>금      액</t>
  </si>
  <si>
    <t>비    고</t>
  </si>
  <si>
    <t>순  공  사  원  가</t>
  </si>
  <si>
    <t>재료비</t>
  </si>
  <si>
    <t>직   접   재  료  비</t>
  </si>
  <si>
    <t>A1</t>
  </si>
  <si>
    <t>간   접   재  료  비</t>
  </si>
  <si>
    <t>A2</t>
  </si>
  <si>
    <t>작업설.부산물 등(△)</t>
  </si>
  <si>
    <t>A3</t>
  </si>
  <si>
    <t xml:space="preserve"> 소               계</t>
  </si>
  <si>
    <t>A</t>
  </si>
  <si>
    <t>직   접   노  무  비</t>
  </si>
  <si>
    <t>B1</t>
  </si>
  <si>
    <t>간   접   노  무  비</t>
  </si>
  <si>
    <t>B2</t>
  </si>
  <si>
    <t>소                계</t>
  </si>
  <si>
    <t>B</t>
  </si>
  <si>
    <t>경  비</t>
  </si>
  <si>
    <t>기    계    경    비</t>
  </si>
  <si>
    <t>C4</t>
  </si>
  <si>
    <t>산  재  보   험   료</t>
  </si>
  <si>
    <t>C10</t>
  </si>
  <si>
    <t>고  용  보   험   료</t>
  </si>
  <si>
    <t>C11</t>
  </si>
  <si>
    <t>건  강  보   험   료</t>
  </si>
  <si>
    <t>C12</t>
  </si>
  <si>
    <t>연  금  보   험   료</t>
  </si>
  <si>
    <t>C13</t>
  </si>
  <si>
    <t>노인 장기 요양보험료</t>
  </si>
  <si>
    <t>C16</t>
  </si>
  <si>
    <t>퇴 직 공 제 부 금 비</t>
  </si>
  <si>
    <t>C14</t>
  </si>
  <si>
    <t>안  전   관   리  비</t>
  </si>
  <si>
    <t>C15</t>
  </si>
  <si>
    <t>기    타    경    비</t>
  </si>
  <si>
    <t>C26</t>
  </si>
  <si>
    <t>환  경  보   전   비</t>
  </si>
  <si>
    <t>개보수공사</t>
  </si>
  <si>
    <t>C28</t>
  </si>
  <si>
    <t>건설하도급보증수수료</t>
  </si>
  <si>
    <t>C29</t>
  </si>
  <si>
    <t>건설기계대여보증수수료</t>
  </si>
  <si>
    <t>C31</t>
  </si>
  <si>
    <t>C</t>
  </si>
  <si>
    <t xml:space="preserve">         계</t>
  </si>
  <si>
    <t>X</t>
  </si>
  <si>
    <t>일  반   관   리  비</t>
  </si>
  <si>
    <t>D</t>
  </si>
  <si>
    <t>이                윤</t>
  </si>
  <si>
    <t>E</t>
  </si>
  <si>
    <t>폐  기  물  처 리 비</t>
  </si>
  <si>
    <t>L</t>
  </si>
  <si>
    <t>총       원       가</t>
  </si>
  <si>
    <t>F</t>
  </si>
  <si>
    <t>부   가   가  치  세</t>
  </si>
  <si>
    <t>H</t>
  </si>
  <si>
    <t>도    급    금    액</t>
  </si>
  <si>
    <t>Y</t>
  </si>
  <si>
    <t>DOWN LIGHT</t>
    <phoneticPr fontId="11" type="noConversion"/>
  </si>
  <si>
    <t>345*185</t>
    <phoneticPr fontId="11" type="noConversion"/>
  </si>
  <si>
    <t>185*185</t>
    <phoneticPr fontId="11" type="noConversion"/>
  </si>
  <si>
    <t>110*110</t>
    <phoneticPr fontId="11" type="noConversion"/>
  </si>
  <si>
    <t>T5</t>
    <phoneticPr fontId="11" type="noConversion"/>
  </si>
  <si>
    <t>PENDENT</t>
    <phoneticPr fontId="11" type="noConversion"/>
  </si>
  <si>
    <t>방습등</t>
    <phoneticPr fontId="11" type="noConversion"/>
  </si>
  <si>
    <t>INDIRECT</t>
    <phoneticPr fontId="11" type="noConversion"/>
  </si>
  <si>
    <t>L1</t>
    <phoneticPr fontId="11" type="noConversion"/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</si>
  <si>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</si>
  <si>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</si>
  <si>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</si>
  <si>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</si>
  <si>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</si>
  <si>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</si>
  <si>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</si>
  <si>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</si>
  <si>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</si>
  <si>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</si>
  <si>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</si>
  <si>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비상등</t>
    <phoneticPr fontId="11" type="noConversion"/>
  </si>
  <si>
    <t>EA</t>
    <phoneticPr fontId="11" type="noConversion"/>
  </si>
  <si>
    <t>M</t>
    <phoneticPr fontId="11" type="noConversion"/>
  </si>
  <si>
    <t>L13</t>
  </si>
  <si>
    <t>L14</t>
    <phoneticPr fontId="11" type="noConversion"/>
  </si>
  <si>
    <t>A</t>
    <phoneticPr fontId="11" type="noConversion"/>
  </si>
  <si>
    <t>B</t>
    <phoneticPr fontId="11" type="noConversion"/>
  </si>
  <si>
    <t xml:space="preserve"> </t>
    <phoneticPr fontId="11" type="noConversion"/>
  </si>
  <si>
    <t>공사명 : 이룸센터 1층 리모델링 전기공사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</si>
</sst>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_ * #,##0.00_ ;_ * \-#,##0.00_ ;_ * &quot;-&quot;??_ ;_ @_ "/>
    <numFmt numFmtId="177" formatCode="&quot;₩&quot;#,##0;&quot;₩&quot;&quot;₩&quot;&quot;₩&quot;&quot;₩&quot;\-#,##0"/>
    <numFmt numFmtId="178" formatCode="_-* #,##0.0_-;&quot;₩&quot;\!\-* #,##0.0_-;_-* &quot;-&quot;_-;_-@_-"/>
    <numFmt numFmtId="179" formatCode="&quot;₩&quot;\!\$#\!\,##0_);[Red]&quot;₩&quot;\!\(&quot;₩&quot;\!\$#\!\,##0&quot;₩&quot;\!\)"/>
    <numFmt numFmtId="180" formatCode="&quot;$&quot;#\!\,##0\!.00_);[Red]&quot;₩&quot;\!\(&quot;$&quot;#\!\,##0\!.00&quot;₩&quot;\!\)"/>
    <numFmt numFmtId="181" formatCode="0\!.0000000000000000"/>
    <numFmt numFmtId="182" formatCode="#,##0.0"/>
    <numFmt numFmtId="183" formatCode="#,##0.000"/>
    <numFmt numFmtId="184" formatCode="&quot;$&quot;#,##0.00_);\(&quot;$&quot;#,##0.00\)"/>
    <numFmt numFmtId="185" formatCode="#."/>
    <numFmt numFmtId="186" formatCode="#.00"/>
    <numFmt numFmtId="187" formatCode="0.00000000"/>
    <numFmt numFmtId="188" formatCode="\ "/>
    <numFmt numFmtId="189" formatCode="&quot;D&quot;###&quot; X &quot;##&quot;m&quot;"/>
    <numFmt numFmtId="190" formatCode="_-* #,##0.0_-;\-* #,##0.0_-;_-* &quot;-&quot;_-;_-@_-"/>
    <numFmt numFmtId="191" formatCode="_-* #,##0.000_-;\-* #,##0.000_-;_-* &quot;-&quot;_-;_-@_-"/>
    <numFmt numFmtId="192" formatCode="&quot;(&quot;###.00&quot;)&quot;"/>
    <numFmt numFmtId="193" formatCode="&quot;₩&quot;\!\$#,##0_);&quot;₩&quot;\!\(&quot;₩&quot;\!\$#,##0&quot;₩&quot;\!\)"/>
    <numFmt numFmtId="194" formatCode="_ &quot;₩&quot;* #,##0_ ;_ &quot;₩&quot;* \-#,##0_ ;_ &quot;₩&quot;* &quot;-&quot;_ ;_ @_ "/>
    <numFmt numFmtId="195" formatCode="_ &quot;₩&quot;* #,##0.00_ ;_ &quot;₩&quot;* \-#,##0.00_ ;_ &quot;₩&quot;* &quot;-&quot;??_ ;_ @_ "/>
    <numFmt numFmtId="196" formatCode="_ * #,##0_ ;_ * \-#,##0_ ;_ * &quot;-&quot;_ ;_ @_ "/>
    <numFmt numFmtId="197" formatCode="0.0000"/>
    <numFmt numFmtId="198" formatCode="#,##0_ "/>
    <numFmt numFmtId="199" formatCode="[Red]\+#;[Red]\-#;[Red]0"/>
    <numFmt numFmtId="200" formatCode="#,##0;[Red]&quot;△&quot;#,##0"/>
    <numFmt numFmtId="201" formatCode="#,##0_ ;[Red]&quot;△&quot;#,##0\ "/>
    <numFmt numFmtId="202" formatCode="0.0"/>
    <numFmt numFmtId="203" formatCode="_(&quot;$&quot;* #,##0_);_(&quot;$&quot;* \(#,##0\);_(&quot;$&quot;* &quot;-&quot;_);_(@_)"/>
    <numFmt numFmtId="204" formatCode="_ * #,##0.00_ ;_ * \-#,##0.00_ ;_ * &quot;-&quot;_ ;_ @_ "/>
    <numFmt numFmtId="205" formatCode="#,##0_);[Red]\(#,##0\)"/>
    <numFmt numFmtId="206" formatCode="&quot;₩&quot;#,##0;[Red]&quot;₩&quot;\-#,##0"/>
    <numFmt numFmtId="207" formatCode="_(&quot;$&quot;* #,##0.00_);_(&quot;$&quot;* \(#,##0.00\);_(&quot;$&quot;* &quot;-&quot;??_);_(@_)"/>
    <numFmt numFmtId="208" formatCode="0_ "/>
    <numFmt numFmtId="209" formatCode="#,##0.00&quot;?_);\(#,##0.00&quot;&quot;?&quot;\)"/>
    <numFmt numFmtId="210" formatCode="#,##0.0;[Red]#,##0.0;&quot; &quot;"/>
    <numFmt numFmtId="211" formatCode="0.0000%"/>
    <numFmt numFmtId="212" formatCode="#,##0.0000"/>
    <numFmt numFmtId="213" formatCode="#,##0.00;[Red]#,##0.00;&quot; &quot;"/>
    <numFmt numFmtId="214" formatCode="yyyy&quot;年&quot;m&quot;月&quot;d&quot;日&quot;"/>
    <numFmt numFmtId="215" formatCode="0.0%;[Red]\(0.0%\)"/>
    <numFmt numFmtId="216" formatCode="#,##0&quot; 원&quot;"/>
    <numFmt numFmtId="217" formatCode="_-* #,##0_-;\-* #,##0_-;_-* &quot;-&quot;??_-;_-@_-"/>
    <numFmt numFmtId="218" formatCode="#,##0.00_);[Red]\(#,##0.00\)"/>
    <numFmt numFmtId="222" formatCode="#,##0.0_);[Red]\(#,##0.0\)"/>
    <numFmt numFmtId="223" formatCode="###,###,###,###,###"/>
  </numFmts>
  <fonts count="7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0"/>
      <name val="굴림체"/>
      <family val="3"/>
      <charset val="129"/>
    </font>
    <font>
      <sz val="8"/>
      <name val="돋움"/>
      <family val="3"/>
      <charset val="129"/>
    </font>
    <font>
      <sz val="10"/>
      <name val="바탕체"/>
      <family val="1"/>
      <charset val="129"/>
    </font>
    <font>
      <sz val="10"/>
      <name val="MS Sans Serif"/>
      <family val="2"/>
    </font>
    <font>
      <sz val="10"/>
      <name val="Helv"/>
      <family val="2"/>
    </font>
    <font>
      <sz val="11"/>
      <name val="굴림체"/>
      <family val="3"/>
      <charset val="129"/>
    </font>
    <font>
      <sz val="10"/>
      <name val="돋움체"/>
      <family val="3"/>
      <charset val="129"/>
    </font>
    <font>
      <sz val="12"/>
      <name val="굴림체"/>
      <family val="3"/>
      <charset val="129"/>
    </font>
    <font>
      <sz val="12"/>
      <name val="Times New Roman"/>
      <family val="1"/>
    </font>
    <font>
      <sz val="11"/>
      <name val="바탕체"/>
      <family val="1"/>
      <charset val="129"/>
    </font>
    <font>
      <sz val="12"/>
      <name val="명조"/>
      <family val="3"/>
      <charset val="129"/>
    </font>
    <font>
      <sz val="12"/>
      <name val="Arial"/>
      <family val="2"/>
    </font>
    <font>
      <sz val="10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맑은 고딕"/>
      <family val="3"/>
      <charset val="129"/>
    </font>
    <font>
      <b/>
      <sz val="10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굴림"/>
      <family val="3"/>
      <charset val="129"/>
    </font>
    <font>
      <i/>
      <sz val="12"/>
      <name val="굴림체"/>
      <family val="3"/>
      <charset val="129"/>
    </font>
    <font>
      <sz val="10"/>
      <color indexed="19"/>
      <name val="돋움체"/>
      <family val="3"/>
      <charset val="129"/>
    </font>
    <font>
      <sz val="12"/>
      <name val="¹????¼"/>
      <family val="1"/>
      <charset val="129"/>
    </font>
    <font>
      <sz val="12"/>
      <name val="???"/>
      <family val="1"/>
    </font>
    <font>
      <sz val="12"/>
      <name val="COUR"/>
      <family val="3"/>
    </font>
    <font>
      <sz val="11"/>
      <name val="돋?o"/>
      <family val="3"/>
      <charset val="129"/>
    </font>
    <font>
      <sz val="11"/>
      <name val="ⓒoUAAA¨u"/>
      <family val="1"/>
      <charset val="129"/>
    </font>
    <font>
      <sz val="10"/>
      <color indexed="8"/>
      <name val="Helv"/>
      <family val="2"/>
    </font>
    <font>
      <sz val="10"/>
      <color indexed="8"/>
      <name val="Arial"/>
      <family val="2"/>
    </font>
    <font>
      <sz val="11"/>
      <name val="￥i￠￢￠?o"/>
      <family val="3"/>
      <charset val="129"/>
    </font>
    <font>
      <sz val="12"/>
      <name val="¹UAAA¼"/>
      <family val="1"/>
    </font>
    <font>
      <sz val="12"/>
      <name val="·s²Ó©úÅé"/>
      <family val="1"/>
    </font>
    <font>
      <sz val="1"/>
      <color indexed="16"/>
      <name val="Courier"/>
      <family val="3"/>
    </font>
    <font>
      <sz val="12"/>
      <name val="돋움체"/>
      <family val="3"/>
      <charset val="129"/>
    </font>
    <font>
      <sz val="10"/>
      <name val="옛체"/>
      <family val="1"/>
      <charset val="129"/>
    </font>
    <font>
      <sz val="1"/>
      <color indexed="0"/>
      <name val="Courier"/>
      <family val="3"/>
    </font>
    <font>
      <b/>
      <sz val="12"/>
      <name val="굴림체"/>
      <family val="3"/>
      <charset val="129"/>
    </font>
    <font>
      <sz val="14"/>
      <name val="AngsanaUPC"/>
      <family val="1"/>
    </font>
    <font>
      <sz val="9"/>
      <name val="바탕체"/>
      <family val="1"/>
      <charset val="129"/>
    </font>
    <font>
      <sz val="12"/>
      <name val="Courier"/>
      <family val="3"/>
    </font>
    <font>
      <sz val="10"/>
      <name val="PragmaticaCTT"/>
      <family val="1"/>
    </font>
    <font>
      <u/>
      <sz val="10"/>
      <color indexed="14"/>
      <name val="MS Sans Serif"/>
      <family val="2"/>
    </font>
    <font>
      <sz val="12"/>
      <name val="돋움"/>
      <family val="3"/>
      <charset val="129"/>
    </font>
    <font>
      <b/>
      <sz val="22"/>
      <name val="바탕체"/>
      <family val="1"/>
      <charset val="129"/>
    </font>
    <font>
      <sz val="10"/>
      <name val="명조"/>
      <family val="3"/>
      <charset val="129"/>
    </font>
    <font>
      <i/>
      <u/>
      <sz val="1"/>
      <color indexed="16"/>
      <name val="Courier"/>
      <family val="3"/>
    </font>
    <font>
      <sz val="9"/>
      <name val="돋움체"/>
      <family val="3"/>
      <charset val="129"/>
    </font>
    <font>
      <sz val="10"/>
      <name val="Courier New"/>
      <family val="3"/>
    </font>
    <font>
      <sz val="12"/>
      <color indexed="22"/>
      <name val="바탕체"/>
      <family val="1"/>
      <charset val="129"/>
    </font>
    <font>
      <b/>
      <sz val="18"/>
      <color indexed="22"/>
      <name val="바탕체"/>
      <family val="1"/>
      <charset val="129"/>
    </font>
    <font>
      <b/>
      <sz val="15"/>
      <color indexed="22"/>
      <name val="바탕체"/>
      <family val="1"/>
      <charset val="129"/>
    </font>
    <font>
      <u/>
      <sz val="12"/>
      <color indexed="36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name val="맑은 고딕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indexed="8"/>
      <name val="굴림"/>
      <family val="3"/>
      <charset val="129"/>
    </font>
    <font>
      <b/>
      <u/>
      <sz val="20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</fonts>
  <fills count="34">
    <fill>
      <patternFill patternType="none"/>
    </fill>
    <fill>
      <patternFill patternType="gray125"/>
    </fill>
    <fill>
      <patternFill patternType="darkGray">
        <fgColor indexed="1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EEEE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18">
    <xf numFmtId="0" fontId="0" fillId="0" borderId="0"/>
    <xf numFmtId="185" fontId="6" fillId="0" borderId="0">
      <protection locked="0"/>
    </xf>
    <xf numFmtId="0" fontId="4" fillId="0" borderId="0">
      <protection locked="0"/>
    </xf>
    <xf numFmtId="188" fontId="4" fillId="0" borderId="0" applyFill="0" applyBorder="0" applyProtection="0"/>
    <xf numFmtId="0" fontId="12" fillId="0" borderId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13" fillId="0" borderId="1">
      <alignment horizontal="center"/>
    </xf>
    <xf numFmtId="0" fontId="54" fillId="0" borderId="0">
      <alignment vertical="center"/>
    </xf>
    <xf numFmtId="0" fontId="12" fillId="0" borderId="2">
      <alignment horizontal="centerContinuous" vertical="center"/>
    </xf>
    <xf numFmtId="3" fontId="4" fillId="0" borderId="0">
      <alignment vertical="center"/>
    </xf>
    <xf numFmtId="3" fontId="44" fillId="0" borderId="3"/>
    <xf numFmtId="3" fontId="44" fillId="0" borderId="3"/>
    <xf numFmtId="3" fontId="44" fillId="0" borderId="3"/>
    <xf numFmtId="182" fontId="4" fillId="0" borderId="0">
      <alignment vertical="center"/>
    </xf>
    <xf numFmtId="4" fontId="4" fillId="0" borderId="0">
      <alignment vertical="center"/>
    </xf>
    <xf numFmtId="183" fontId="4" fillId="0" borderId="0">
      <alignment vertical="center"/>
    </xf>
    <xf numFmtId="3" fontId="4" fillId="0" borderId="0">
      <alignment vertical="center"/>
    </xf>
    <xf numFmtId="0" fontId="12" fillId="0" borderId="2">
      <alignment horizontal="centerContinuous" vertical="center"/>
    </xf>
    <xf numFmtId="0" fontId="30" fillId="0" borderId="2">
      <alignment horizontal="centerContinuous" vertical="center"/>
    </xf>
    <xf numFmtId="0" fontId="12" fillId="0" borderId="2">
      <alignment horizontal="centerContinuous" vertical="center"/>
    </xf>
    <xf numFmtId="0" fontId="30" fillId="0" borderId="2">
      <alignment horizontal="centerContinuous" vertical="center"/>
    </xf>
    <xf numFmtId="0" fontId="30" fillId="0" borderId="2">
      <alignment horizontal="centerContinuous" vertical="center"/>
    </xf>
    <xf numFmtId="0" fontId="30" fillId="0" borderId="2">
      <alignment horizontal="centerContinuous" vertical="center"/>
    </xf>
    <xf numFmtId="0" fontId="30" fillId="0" borderId="2">
      <alignment horizontal="centerContinuous" vertical="center"/>
    </xf>
    <xf numFmtId="0" fontId="30" fillId="0" borderId="2">
      <alignment horizontal="centerContinuous" vertical="center"/>
    </xf>
    <xf numFmtId="0" fontId="30" fillId="0" borderId="2">
      <alignment horizontal="centerContinuous" vertical="center"/>
    </xf>
    <xf numFmtId="0" fontId="12" fillId="0" borderId="2">
      <alignment horizontal="centerContinuous" vertical="center"/>
    </xf>
    <xf numFmtId="179" fontId="13" fillId="0" borderId="0" applyFont="0" applyFill="0" applyBorder="0" applyAlignment="0" applyProtection="0"/>
    <xf numFmtId="24" fontId="13" fillId="0" borderId="0" applyFont="0" applyFill="0" applyBorder="0" applyAlignment="0" applyProtection="0"/>
    <xf numFmtId="2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4" fontId="13" fillId="0" borderId="0" applyFont="0" applyFill="0" applyBorder="0" applyAlignment="0" applyProtection="0"/>
    <xf numFmtId="2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4" fontId="13" fillId="0" borderId="0" applyFont="0" applyFill="0" applyBorder="0" applyAlignment="0" applyProtection="0"/>
    <xf numFmtId="2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4" fontId="13" fillId="0" borderId="0" applyFont="0" applyFill="0" applyBorder="0" applyAlignment="0" applyProtection="0"/>
    <xf numFmtId="24" fontId="13" fillId="0" borderId="0" applyFont="0" applyFill="0" applyBorder="0" applyAlignment="0" applyProtection="0"/>
    <xf numFmtId="24" fontId="13" fillId="0" borderId="0" applyFont="0" applyFill="0" applyBorder="0" applyAlignment="0" applyProtection="0"/>
    <xf numFmtId="2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7" fillId="0" borderId="0" applyNumberFormat="0" applyFont="0" applyFill="0" applyBorder="0" applyAlignment="0" applyProtection="0"/>
    <xf numFmtId="180" fontId="7" fillId="0" borderId="0" applyNumberFormat="0" applyFont="0" applyFill="0" applyBorder="0" applyAlignment="0" applyProtection="0"/>
    <xf numFmtId="2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7" fillId="0" borderId="0" applyNumberFormat="0" applyFont="0" applyFill="0" applyBorder="0" applyAlignment="0" applyProtection="0"/>
    <xf numFmtId="180" fontId="7" fillId="0" borderId="0" applyNumberFormat="0" applyFont="0" applyFill="0" applyBorder="0" applyAlignment="0" applyProtection="0"/>
    <xf numFmtId="192" fontId="1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>
      <alignment vertical="center"/>
    </xf>
    <xf numFmtId="0" fontId="17" fillId="0" borderId="0">
      <alignment vertical="center"/>
    </xf>
    <xf numFmtId="187" fontId="32" fillId="0" borderId="0" applyNumberFormat="0">
      <alignment horizontal="center" vertical="center"/>
      <protection locked="0" hidden="1"/>
    </xf>
    <xf numFmtId="185" fontId="56" fillId="2" borderId="4">
      <protection locked="0"/>
    </xf>
    <xf numFmtId="0" fontId="3" fillId="0" borderId="0"/>
    <xf numFmtId="193" fontId="7" fillId="0" borderId="0">
      <protection locked="0"/>
    </xf>
    <xf numFmtId="185" fontId="56" fillId="2" borderId="4">
      <protection locked="0"/>
    </xf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5" fillId="0" borderId="0" applyFont="0" applyFill="0" applyBorder="0" applyAlignment="0" applyProtection="0"/>
    <xf numFmtId="20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/>
    <xf numFmtId="0" fontId="4" fillId="0" borderId="0"/>
    <xf numFmtId="193" fontId="7" fillId="0" borderId="0">
      <protection locked="0"/>
    </xf>
    <xf numFmtId="194" fontId="33" fillId="0" borderId="0" applyFont="0" applyFill="0" applyBorder="0" applyAlignment="0" applyProtection="0"/>
    <xf numFmtId="0" fontId="6" fillId="0" borderId="5">
      <protection locked="0"/>
    </xf>
    <xf numFmtId="195" fontId="33" fillId="0" borderId="0" applyFont="0" applyFill="0" applyBorder="0" applyAlignment="0" applyProtection="0"/>
    <xf numFmtId="0" fontId="33" fillId="0" borderId="0"/>
    <xf numFmtId="0" fontId="34" fillId="0" borderId="0"/>
    <xf numFmtId="191" fontId="7" fillId="2" borderId="4">
      <protection locked="0"/>
    </xf>
    <xf numFmtId="4" fontId="6" fillId="0" borderId="0">
      <protection locked="0"/>
    </xf>
    <xf numFmtId="196" fontId="7" fillId="0" borderId="0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91" fontId="7" fillId="2" borderId="4">
      <protection locked="0"/>
    </xf>
    <xf numFmtId="185" fontId="56" fillId="2" borderId="4">
      <protection locked="0"/>
    </xf>
    <xf numFmtId="185" fontId="56" fillId="2" borderId="4">
      <protection locked="0"/>
    </xf>
    <xf numFmtId="185" fontId="56" fillId="2" borderId="4">
      <protection locked="0"/>
    </xf>
    <xf numFmtId="185" fontId="56" fillId="2" borderId="4">
      <protection locked="0"/>
    </xf>
    <xf numFmtId="185" fontId="56" fillId="2" borderId="4">
      <protection locked="0"/>
    </xf>
    <xf numFmtId="0" fontId="3" fillId="0" borderId="0" applyNumberFormat="0" applyFill="0" applyBorder="0" applyAlignment="0" applyProtection="0"/>
    <xf numFmtId="0" fontId="35" fillId="3" borderId="0"/>
    <xf numFmtId="0" fontId="35" fillId="3" borderId="0"/>
    <xf numFmtId="0" fontId="36" fillId="0" borderId="0"/>
    <xf numFmtId="197" fontId="7" fillId="0" borderId="0">
      <protection locked="0"/>
    </xf>
    <xf numFmtId="198" fontId="7" fillId="0" borderId="0">
      <protection locked="0"/>
    </xf>
    <xf numFmtId="0" fontId="3" fillId="0" borderId="0" applyNumberFormat="0" applyFill="0" applyBorder="0" applyAlignment="0" applyProtection="0"/>
    <xf numFmtId="193" fontId="7" fillId="0" borderId="0">
      <protection locked="0"/>
    </xf>
    <xf numFmtId="193" fontId="7" fillId="0" borderId="0">
      <protection locked="0"/>
    </xf>
    <xf numFmtId="19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 applyFont="0" applyFill="0" applyBorder="0" applyAlignment="0" applyProtection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185" fontId="6" fillId="0" borderId="0">
      <protection locked="0"/>
    </xf>
    <xf numFmtId="0" fontId="3" fillId="0" borderId="0"/>
    <xf numFmtId="0" fontId="1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7" fillId="0" borderId="0" applyFont="0" applyFill="0" applyBorder="0" applyAlignment="0" applyProtection="0"/>
    <xf numFmtId="0" fontId="10" fillId="0" borderId="0"/>
    <xf numFmtId="0" fontId="7" fillId="0" borderId="0" applyFont="0" applyFill="0" applyBorder="0" applyAlignment="0" applyProtection="0"/>
    <xf numFmtId="0" fontId="3" fillId="0" borderId="0"/>
    <xf numFmtId="0" fontId="37" fillId="0" borderId="0"/>
    <xf numFmtId="0" fontId="10" fillId="0" borderId="0"/>
    <xf numFmtId="0" fontId="7" fillId="0" borderId="0" applyFont="0" applyFill="0" applyBorder="0" applyAlignment="0" applyProtection="0"/>
    <xf numFmtId="0" fontId="4" fillId="0" borderId="0"/>
    <xf numFmtId="0" fontId="7" fillId="0" borderId="0" applyFont="0" applyFill="0" applyBorder="0" applyAlignment="0" applyProtection="0"/>
    <xf numFmtId="0" fontId="13" fillId="0" borderId="0"/>
    <xf numFmtId="0" fontId="7" fillId="0" borderId="0" applyFont="0" applyFill="0" applyBorder="0" applyAlignment="0" applyProtection="0"/>
    <xf numFmtId="0" fontId="37" fillId="0" borderId="0"/>
    <xf numFmtId="0" fontId="3" fillId="0" borderId="0"/>
    <xf numFmtId="0" fontId="10" fillId="0" borderId="0"/>
    <xf numFmtId="0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 applyFont="0" applyFill="0" applyBorder="0" applyAlignment="0" applyProtection="0"/>
    <xf numFmtId="0" fontId="4" fillId="0" borderId="0"/>
    <xf numFmtId="0" fontId="13" fillId="0" borderId="0"/>
    <xf numFmtId="0" fontId="7" fillId="0" borderId="0" applyFont="0" applyFill="0" applyBorder="0" applyAlignment="0" applyProtection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3" fillId="0" borderId="0"/>
    <xf numFmtId="0" fontId="7" fillId="0" borderId="0" applyFont="0" applyFill="0" applyBorder="0" applyAlignment="0" applyProtection="0"/>
    <xf numFmtId="0" fontId="3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7" fillId="0" borderId="0" applyFont="0" applyFill="0" applyBorder="0" applyAlignment="0" applyProtection="0"/>
    <xf numFmtId="0" fontId="13" fillId="0" borderId="0"/>
    <xf numFmtId="0" fontId="7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" fillId="0" borderId="0"/>
    <xf numFmtId="0" fontId="3" fillId="0" borderId="0"/>
    <xf numFmtId="0" fontId="1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" fillId="0" borderId="0"/>
    <xf numFmtId="0" fontId="7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 applyFont="0" applyFill="0" applyBorder="0" applyAlignment="0" applyProtection="0"/>
    <xf numFmtId="0" fontId="14" fillId="0" borderId="0"/>
    <xf numFmtId="0" fontId="3" fillId="0" borderId="0"/>
    <xf numFmtId="0" fontId="10" fillId="0" borderId="0" applyFont="0" applyFill="0" applyBorder="0" applyAlignment="0" applyProtection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0" fillId="0" borderId="0" applyFont="0" applyFill="0" applyBorder="0" applyAlignment="0" applyProtection="0"/>
    <xf numFmtId="0" fontId="13" fillId="0" borderId="0"/>
    <xf numFmtId="0" fontId="13" fillId="0" borderId="0"/>
    <xf numFmtId="0" fontId="3" fillId="0" borderId="0"/>
    <xf numFmtId="0" fontId="10" fillId="0" borderId="0" applyFont="0" applyFill="0" applyBorder="0" applyAlignment="0" applyProtection="0"/>
    <xf numFmtId="0" fontId="3" fillId="0" borderId="0"/>
    <xf numFmtId="0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 applyFont="0" applyFill="0" applyBorder="0" applyAlignment="0" applyProtection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" fillId="0" borderId="0"/>
    <xf numFmtId="0" fontId="10" fillId="0" borderId="0" applyFont="0" applyFill="0" applyBorder="0" applyAlignment="0" applyProtection="0"/>
    <xf numFmtId="0" fontId="13" fillId="0" borderId="0"/>
    <xf numFmtId="0" fontId="3" fillId="0" borderId="0"/>
    <xf numFmtId="0" fontId="4" fillId="0" borderId="0"/>
    <xf numFmtId="0" fontId="3" fillId="0" borderId="0"/>
    <xf numFmtId="0" fontId="37" fillId="0" borderId="0"/>
    <xf numFmtId="0" fontId="3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4" fillId="0" borderId="0"/>
    <xf numFmtId="0" fontId="10" fillId="0" borderId="0"/>
    <xf numFmtId="0" fontId="7" fillId="0" borderId="0" applyFont="0" applyFill="0" applyBorder="0" applyAlignment="0" applyProtection="0"/>
    <xf numFmtId="0" fontId="4" fillId="0" borderId="0"/>
    <xf numFmtId="0" fontId="13" fillId="0" borderId="0"/>
    <xf numFmtId="0" fontId="13" fillId="0" borderId="0"/>
    <xf numFmtId="0" fontId="4" fillId="0" borderId="0" applyFont="0" applyFill="0" applyBorder="0" applyAlignment="0" applyProtection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" fillId="0" borderId="0"/>
    <xf numFmtId="0" fontId="13" fillId="0" borderId="0"/>
    <xf numFmtId="0" fontId="13" fillId="0" borderId="0"/>
    <xf numFmtId="0" fontId="13" fillId="0" borderId="0"/>
    <xf numFmtId="0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7" fillId="0" borderId="0"/>
    <xf numFmtId="185" fontId="43" fillId="0" borderId="0">
      <protection locked="0"/>
    </xf>
    <xf numFmtId="0" fontId="13" fillId="0" borderId="0"/>
    <xf numFmtId="0" fontId="10" fillId="0" borderId="0" applyFont="0" applyFill="0" applyBorder="0" applyAlignment="0" applyProtection="0"/>
    <xf numFmtId="0" fontId="13" fillId="0" borderId="0"/>
    <xf numFmtId="0" fontId="3" fillId="0" borderId="0"/>
    <xf numFmtId="0" fontId="10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185" fontId="43" fillId="0" borderId="0">
      <protection locked="0"/>
    </xf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0" fontId="7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0" fillId="0" borderId="0" applyFont="0" applyFill="0" applyBorder="0" applyAlignment="0" applyProtection="0"/>
    <xf numFmtId="0" fontId="4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/>
    <xf numFmtId="0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3" fillId="0" borderId="0"/>
    <xf numFmtId="0" fontId="4" fillId="0" borderId="0"/>
    <xf numFmtId="0" fontId="14" fillId="0" borderId="0"/>
    <xf numFmtId="0" fontId="10" fillId="0" borderId="0" applyFont="0" applyFill="0" applyBorder="0" applyAlignment="0" applyProtection="0"/>
    <xf numFmtId="0" fontId="10" fillId="0" borderId="0"/>
    <xf numFmtId="0" fontId="37" fillId="0" borderId="0"/>
    <xf numFmtId="0" fontId="3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" fillId="0" borderId="0"/>
    <xf numFmtId="0" fontId="7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 applyFont="0" applyFill="0" applyBorder="0" applyAlignment="0" applyProtection="0"/>
    <xf numFmtId="0" fontId="3" fillId="0" borderId="0"/>
    <xf numFmtId="0" fontId="10" fillId="0" borderId="0" applyFont="0" applyFill="0" applyBorder="0" applyAlignment="0" applyProtection="0"/>
    <xf numFmtId="0" fontId="37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4" fillId="0" borderId="0" applyFont="0" applyFill="0" applyBorder="0" applyAlignment="0" applyProtection="0"/>
    <xf numFmtId="0" fontId="13" fillId="0" borderId="0"/>
    <xf numFmtId="0" fontId="3" fillId="0" borderId="0"/>
    <xf numFmtId="0" fontId="7" fillId="0" borderId="0" applyFont="0" applyFill="0" applyBorder="0" applyAlignment="0" applyProtection="0"/>
    <xf numFmtId="0" fontId="3" fillId="0" borderId="0"/>
    <xf numFmtId="0" fontId="7" fillId="0" borderId="0" applyFont="0" applyFill="0" applyBorder="0" applyAlignment="0" applyProtection="0"/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185" fontId="6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0" fontId="3" fillId="0" borderId="0"/>
    <xf numFmtId="0" fontId="13" fillId="0" borderId="0"/>
    <xf numFmtId="0" fontId="3" fillId="0" borderId="0"/>
    <xf numFmtId="0" fontId="1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/>
    <xf numFmtId="0" fontId="10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185" fontId="43" fillId="0" borderId="0">
      <protection locked="0"/>
    </xf>
    <xf numFmtId="0" fontId="1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4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" fillId="0" borderId="0"/>
    <xf numFmtId="0" fontId="13" fillId="0" borderId="0"/>
    <xf numFmtId="0" fontId="3" fillId="0" borderId="0"/>
    <xf numFmtId="0" fontId="3" fillId="0" borderId="0"/>
    <xf numFmtId="0" fontId="7" fillId="0" borderId="0" applyFont="0" applyFill="0" applyBorder="0" applyAlignment="0" applyProtection="0"/>
    <xf numFmtId="0" fontId="10" fillId="0" borderId="0"/>
    <xf numFmtId="0" fontId="3" fillId="0" borderId="0"/>
    <xf numFmtId="0" fontId="14" fillId="0" borderId="0"/>
    <xf numFmtId="0" fontId="3" fillId="0" borderId="0"/>
    <xf numFmtId="0" fontId="7" fillId="0" borderId="0" applyFont="0" applyFill="0" applyBorder="0" applyAlignment="0" applyProtection="0"/>
    <xf numFmtId="0" fontId="13" fillId="0" borderId="0"/>
    <xf numFmtId="42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4" fillId="0" borderId="0"/>
    <xf numFmtId="0" fontId="7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4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8" fillId="0" borderId="0"/>
    <xf numFmtId="0" fontId="10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7" fillId="0" borderId="0" applyFont="0" applyFill="0" applyBorder="0" applyAlignment="0" applyProtection="0"/>
    <xf numFmtId="0" fontId="3" fillId="0" borderId="0"/>
    <xf numFmtId="0" fontId="13" fillId="0" borderId="0"/>
    <xf numFmtId="0" fontId="13" fillId="0" borderId="0"/>
    <xf numFmtId="0" fontId="7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85" fontId="43" fillId="0" borderId="0">
      <protection locked="0"/>
    </xf>
    <xf numFmtId="0" fontId="13" fillId="0" borderId="0"/>
    <xf numFmtId="0" fontId="10" fillId="0" borderId="0"/>
    <xf numFmtId="0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" fillId="0" borderId="0" applyFont="0" applyFill="0" applyBorder="0" applyAlignment="0" applyProtection="0"/>
    <xf numFmtId="0" fontId="3" fillId="0" borderId="0"/>
    <xf numFmtId="0" fontId="7" fillId="0" borderId="0"/>
    <xf numFmtId="0" fontId="13" fillId="0" borderId="0"/>
    <xf numFmtId="0" fontId="13" fillId="0" borderId="0"/>
    <xf numFmtId="0" fontId="7" fillId="0" borderId="0" applyFont="0" applyFill="0" applyBorder="0" applyAlignment="0" applyProtection="0"/>
    <xf numFmtId="0" fontId="10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4" fillId="0" borderId="0" applyFont="0" applyFill="0" applyBorder="0" applyAlignment="0" applyProtection="0"/>
    <xf numFmtId="0" fontId="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4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4" fillId="0" borderId="0"/>
    <xf numFmtId="0" fontId="3" fillId="0" borderId="0"/>
    <xf numFmtId="0" fontId="13" fillId="0" borderId="0"/>
    <xf numFmtId="0" fontId="10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" fillId="0" borderId="0"/>
    <xf numFmtId="0" fontId="14" fillId="0" borderId="0"/>
    <xf numFmtId="0" fontId="7" fillId="0" borderId="0" applyFont="0" applyFill="0" applyBorder="0" applyAlignment="0" applyProtection="0"/>
    <xf numFmtId="0" fontId="13" fillId="0" borderId="0"/>
    <xf numFmtId="0" fontId="10" fillId="0" borderId="0" applyFont="0" applyFill="0" applyBorder="0" applyAlignment="0" applyProtection="0"/>
    <xf numFmtId="0" fontId="13" fillId="0" borderId="0"/>
    <xf numFmtId="0" fontId="13" fillId="0" borderId="0"/>
    <xf numFmtId="0" fontId="10" fillId="0" borderId="0"/>
    <xf numFmtId="0" fontId="10" fillId="0" borderId="0" applyFont="0" applyFill="0" applyBorder="0" applyAlignment="0" applyProtection="0"/>
    <xf numFmtId="0" fontId="13" fillId="0" borderId="0"/>
    <xf numFmtId="0" fontId="3" fillId="0" borderId="0"/>
    <xf numFmtId="0" fontId="4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3" fillId="0" borderId="0"/>
    <xf numFmtId="0" fontId="14" fillId="0" borderId="0"/>
    <xf numFmtId="0" fontId="4" fillId="0" borderId="0" applyFont="0" applyFill="0" applyBorder="0" applyAlignment="0" applyProtection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3" fillId="0" borderId="0"/>
    <xf numFmtId="0" fontId="14" fillId="0" borderId="0"/>
    <xf numFmtId="0" fontId="13" fillId="0" borderId="0"/>
    <xf numFmtId="0" fontId="3" fillId="0" borderId="0"/>
    <xf numFmtId="0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" fillId="0" borderId="0"/>
    <xf numFmtId="0" fontId="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 applyFont="0" applyFill="0" applyBorder="0" applyAlignment="0" applyProtection="0"/>
    <xf numFmtId="0" fontId="3" fillId="0" borderId="0"/>
    <xf numFmtId="0" fontId="4" fillId="0" borderId="0" applyFont="0" applyFill="0" applyBorder="0" applyAlignment="0" applyProtection="0"/>
    <xf numFmtId="0" fontId="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9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4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7" fillId="0" borderId="0" applyFont="0" applyFill="0" applyBorder="0" applyAlignment="0" applyProtection="0"/>
    <xf numFmtId="0" fontId="13" fillId="0" borderId="0"/>
    <xf numFmtId="0" fontId="3" fillId="0" borderId="0"/>
    <xf numFmtId="0" fontId="10" fillId="0" borderId="0" applyFont="0" applyFill="0" applyBorder="0" applyAlignment="0" applyProtection="0"/>
    <xf numFmtId="0" fontId="13" fillId="0" borderId="0"/>
    <xf numFmtId="0" fontId="13" fillId="0" borderId="0"/>
    <xf numFmtId="0" fontId="40" fillId="0" borderId="0"/>
    <xf numFmtId="185" fontId="43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16" fillId="0" borderId="0" applyFont="0" applyFill="0" applyBorder="0" applyProtection="0">
      <alignment vertical="center"/>
    </xf>
    <xf numFmtId="0" fontId="41" fillId="0" borderId="0"/>
    <xf numFmtId="200" fontId="16" fillId="0" borderId="0">
      <alignment vertical="center"/>
    </xf>
    <xf numFmtId="201" fontId="1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43" fontId="42" fillId="0" borderId="0" applyFont="0" applyFill="0" applyBorder="0" applyProtection="0">
      <alignment vertical="top"/>
    </xf>
    <xf numFmtId="0" fontId="6" fillId="0" borderId="0">
      <protection locked="0"/>
    </xf>
    <xf numFmtId="0" fontId="6" fillId="0" borderId="0">
      <protection locked="0"/>
    </xf>
    <xf numFmtId="202" fontId="7" fillId="0" borderId="0">
      <protection locked="0"/>
    </xf>
    <xf numFmtId="0" fontId="43" fillId="0" borderId="0">
      <protection locked="0"/>
    </xf>
    <xf numFmtId="185" fontId="43" fillId="0" borderId="0">
      <protection locked="0"/>
    </xf>
    <xf numFmtId="190" fontId="4" fillId="0" borderId="0">
      <protection locked="0"/>
    </xf>
    <xf numFmtId="0" fontId="43" fillId="0" borderId="0">
      <protection locked="0"/>
    </xf>
    <xf numFmtId="185" fontId="43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196" fontId="19" fillId="0" borderId="3">
      <alignment vertical="center"/>
    </xf>
    <xf numFmtId="9" fontId="12" fillId="0" borderId="0">
      <alignment vertical="center"/>
    </xf>
    <xf numFmtId="203" fontId="3" fillId="0" borderId="0" applyFont="0" applyFill="0" applyBorder="0" applyAlignment="0" applyProtection="0"/>
    <xf numFmtId="0" fontId="10" fillId="0" borderId="0"/>
    <xf numFmtId="3" fontId="44" fillId="0" borderId="3"/>
    <xf numFmtId="0" fontId="12" fillId="0" borderId="0">
      <alignment vertical="center"/>
    </xf>
    <xf numFmtId="3" fontId="44" fillId="0" borderId="3"/>
    <xf numFmtId="3" fontId="44" fillId="0" borderId="3"/>
    <xf numFmtId="10" fontId="12" fillId="0" borderId="0">
      <alignment vertical="center"/>
    </xf>
    <xf numFmtId="3" fontId="44" fillId="0" borderId="3"/>
    <xf numFmtId="0" fontId="12" fillId="0" borderId="0">
      <alignment vertical="center"/>
    </xf>
    <xf numFmtId="178" fontId="7" fillId="0" borderId="0">
      <alignment vertical="center"/>
    </xf>
    <xf numFmtId="202" fontId="4" fillId="0" borderId="0">
      <alignment vertical="center"/>
    </xf>
    <xf numFmtId="196" fontId="57" fillId="0" borderId="6" applyBorder="0">
      <alignment vertical="center"/>
    </xf>
    <xf numFmtId="0" fontId="17" fillId="0" borderId="0"/>
    <xf numFmtId="203" fontId="3" fillId="0" borderId="0" applyFont="0" applyFill="0" applyBorder="0" applyAlignment="0" applyProtection="0"/>
    <xf numFmtId="3" fontId="58" fillId="0" borderId="7">
      <alignment horizontal="right" vertical="center"/>
    </xf>
    <xf numFmtId="210" fontId="53" fillId="0" borderId="0">
      <alignment vertical="center"/>
    </xf>
    <xf numFmtId="193" fontId="7" fillId="0" borderId="0">
      <protection locked="0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210" fontId="53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210" fontId="53" fillId="0" borderId="0">
      <alignment vertical="center"/>
    </xf>
    <xf numFmtId="210" fontId="53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214" fontId="7" fillId="0" borderId="0">
      <alignment vertical="center"/>
    </xf>
    <xf numFmtId="3" fontId="58" fillId="0" borderId="7">
      <alignment horizontal="right" vertical="center"/>
    </xf>
    <xf numFmtId="3" fontId="58" fillId="0" borderId="7">
      <alignment horizontal="right"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1" fontId="7" fillId="0" borderId="0">
      <alignment vertical="center"/>
    </xf>
    <xf numFmtId="212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2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2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6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2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2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215" fontId="7" fillId="0" borderId="0">
      <alignment vertical="center"/>
    </xf>
    <xf numFmtId="0" fontId="45" fillId="0" borderId="0"/>
    <xf numFmtId="213" fontId="16" fillId="0" borderId="0">
      <alignment vertical="center"/>
    </xf>
    <xf numFmtId="0" fontId="7" fillId="0" borderId="0"/>
    <xf numFmtId="0" fontId="3" fillId="0" borderId="0" applyNumberFormat="0" applyFill="0" applyBorder="0" applyAlignment="0" applyProtection="0"/>
    <xf numFmtId="0" fontId="7" fillId="0" borderId="0">
      <protection locked="0"/>
    </xf>
    <xf numFmtId="193" fontId="7" fillId="0" borderId="0">
      <protection locked="0"/>
    </xf>
    <xf numFmtId="185" fontId="46" fillId="0" borderId="0">
      <protection locked="0"/>
    </xf>
    <xf numFmtId="206" fontId="7" fillId="0" borderId="0">
      <protection locked="0"/>
    </xf>
    <xf numFmtId="9" fontId="23" fillId="0" borderId="0" applyFont="0" applyFill="0" applyBorder="0" applyAlignment="0" applyProtection="0"/>
    <xf numFmtId="10" fontId="41" fillId="0" borderId="0" applyFont="0" applyFill="0" applyBorder="0" applyAlignment="0" applyProtection="0"/>
    <xf numFmtId="2" fontId="58" fillId="0" borderId="7">
      <alignment horizontal="right" vertical="center"/>
    </xf>
    <xf numFmtId="0" fontId="4" fillId="0" borderId="0"/>
    <xf numFmtId="0" fontId="4" fillId="0" borderId="8">
      <alignment horizont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2" fontId="58" fillId="0" borderId="7">
      <alignment horizontal="right"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213" fontId="16" fillId="0" borderId="0">
      <alignment vertical="center"/>
    </xf>
    <xf numFmtId="213" fontId="16" fillId="0" borderId="9">
      <alignment vertical="center"/>
    </xf>
    <xf numFmtId="0" fontId="6" fillId="0" borderId="0">
      <protection locked="0"/>
    </xf>
    <xf numFmtId="185" fontId="43" fillId="0" borderId="0">
      <protection locked="0"/>
    </xf>
    <xf numFmtId="204" fontId="47" fillId="0" borderId="10">
      <alignment vertical="center"/>
    </xf>
    <xf numFmtId="0" fontId="18" fillId="0" borderId="10">
      <alignment vertical="center"/>
    </xf>
    <xf numFmtId="204" fontId="47" fillId="0" borderId="10">
      <alignment vertical="center"/>
    </xf>
    <xf numFmtId="0" fontId="6" fillId="0" borderId="0">
      <protection locked="0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9" fontId="4" fillId="0" borderId="0">
      <protection locked="0"/>
    </xf>
    <xf numFmtId="9" fontId="4" fillId="0" borderId="0">
      <protection locked="0"/>
    </xf>
    <xf numFmtId="9" fontId="4" fillId="0" borderId="0">
      <protection locked="0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" fillId="0" borderId="0"/>
    <xf numFmtId="0" fontId="21" fillId="0" borderId="0"/>
    <xf numFmtId="0" fontId="49" fillId="0" borderId="11">
      <alignment horizontal="center"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205" fontId="17" fillId="0" borderId="0"/>
    <xf numFmtId="0" fontId="16" fillId="0" borderId="0" applyBorder="0">
      <alignment horizontal="right" vertical="center"/>
    </xf>
    <xf numFmtId="0" fontId="16" fillId="0" borderId="0" applyBorder="0">
      <alignment horizontal="right"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28" fillId="22" borderId="12" applyNumberFormat="0" applyAlignment="0" applyProtection="0">
      <alignment vertical="center"/>
    </xf>
    <xf numFmtId="177" fontId="4" fillId="0" borderId="0">
      <protection locked="0"/>
    </xf>
    <xf numFmtId="186" fontId="6" fillId="0" borderId="0">
      <protection locked="0"/>
    </xf>
    <xf numFmtId="2" fontId="59" fillId="0" borderId="0" applyFont="0" applyFill="0" applyBorder="0" applyAlignment="0" applyProtection="0"/>
    <xf numFmtId="0" fontId="5" fillId="0" borderId="0">
      <protection locked="0"/>
    </xf>
    <xf numFmtId="0" fontId="6" fillId="0" borderId="0">
      <protection locked="0"/>
    </xf>
    <xf numFmtId="0" fontId="60" fillId="0" borderId="0" applyNumberFormat="0" applyFill="0" applyBorder="0" applyAlignment="0" applyProtection="0"/>
    <xf numFmtId="0" fontId="5" fillId="0" borderId="0">
      <protection locked="0"/>
    </xf>
    <xf numFmtId="0" fontId="6" fillId="0" borderId="0">
      <protection locked="0"/>
    </xf>
    <xf numFmtId="0" fontId="61" fillId="0" borderId="0" applyNumberFormat="0" applyFill="0" applyBorder="0" applyAlignment="0" applyProtection="0"/>
    <xf numFmtId="0" fontId="20" fillId="0" borderId="0"/>
    <xf numFmtId="0" fontId="16" fillId="0" borderId="0">
      <alignment vertical="center"/>
    </xf>
    <xf numFmtId="0" fontId="12" fillId="0" borderId="0" applyNumberFormat="0" applyFont="0" applyAlignment="0">
      <alignment horizontal="center" vertical="center"/>
    </xf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189" fontId="25" fillId="0" borderId="0"/>
    <xf numFmtId="0" fontId="15" fillId="0" borderId="0"/>
    <xf numFmtId="205" fontId="15" fillId="0" borderId="0"/>
    <xf numFmtId="205" fontId="15" fillId="0" borderId="0"/>
    <xf numFmtId="200" fontId="10" fillId="0" borderId="13" applyFont="0" applyFill="0" applyBorder="0" applyAlignment="0">
      <alignment horizontal="left" vertical="center"/>
    </xf>
    <xf numFmtId="0" fontId="7" fillId="0" borderId="0">
      <protection locked="0"/>
    </xf>
    <xf numFmtId="209" fontId="4" fillId="0" borderId="0">
      <protection locked="0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" fillId="0" borderId="0">
      <protection locked="0"/>
    </xf>
    <xf numFmtId="0" fontId="59" fillId="0" borderId="0" applyFont="0" applyFill="0" applyBorder="0" applyAlignment="0" applyProtection="0"/>
    <xf numFmtId="3" fontId="13" fillId="0" borderId="14">
      <alignment horizontal="center"/>
    </xf>
    <xf numFmtId="0" fontId="2" fillId="0" borderId="15">
      <alignment vertical="center"/>
    </xf>
    <xf numFmtId="37" fontId="44" fillId="0" borderId="0"/>
    <xf numFmtId="0" fontId="4" fillId="23" borderId="0">
      <alignment horizontal="left"/>
    </xf>
    <xf numFmtId="0" fontId="6" fillId="0" borderId="0">
      <protection locked="0"/>
    </xf>
    <xf numFmtId="0" fontId="59" fillId="0" borderId="0" applyFont="0" applyFill="0" applyBorder="0" applyAlignment="0" applyProtection="0"/>
    <xf numFmtId="0" fontId="19" fillId="0" borderId="0" applyFont="0"/>
    <xf numFmtId="0" fontId="52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6" fontId="10" fillId="0" borderId="16">
      <alignment vertical="center"/>
    </xf>
    <xf numFmtId="0" fontId="24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0" fillId="0" borderId="0"/>
    <xf numFmtId="0" fontId="16" fillId="0" borderId="0" applyNumberFormat="0" applyFont="0" applyFill="0" applyBorder="0" applyProtection="0">
      <alignment horizontal="distributed" vertical="center" justifyLastLine="1"/>
    </xf>
    <xf numFmtId="0" fontId="7" fillId="0" borderId="0">
      <protection locked="0"/>
    </xf>
    <xf numFmtId="0" fontId="46" fillId="0" borderId="0">
      <protection locked="0"/>
    </xf>
    <xf numFmtId="185" fontId="46" fillId="0" borderId="0">
      <protection locked="0"/>
    </xf>
    <xf numFmtId="10" fontId="57" fillId="0" borderId="0">
      <alignment vertical="center"/>
    </xf>
    <xf numFmtId="10" fontId="5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66" fillId="0" borderId="0">
      <alignment vertical="center"/>
    </xf>
    <xf numFmtId="0" fontId="7" fillId="0" borderId="0"/>
    <xf numFmtId="0" fontId="7" fillId="0" borderId="0"/>
    <xf numFmtId="0" fontId="7" fillId="0" borderId="0"/>
    <xf numFmtId="0" fontId="69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4" fillId="0" borderId="0"/>
  </cellStyleXfs>
  <cellXfs count="157">
    <xf numFmtId="0" fontId="0" fillId="0" borderId="0" xfId="0"/>
    <xf numFmtId="0" fontId="66" fillId="0" borderId="0" xfId="5515" applyFont="1"/>
    <xf numFmtId="0" fontId="30" fillId="0" borderId="20" xfId="0" applyFont="1" applyFill="1" applyBorder="1" applyAlignment="1">
      <alignment vertical="center"/>
    </xf>
    <xf numFmtId="208" fontId="30" fillId="25" borderId="20" xfId="0" applyNumberFormat="1" applyFont="1" applyFill="1" applyBorder="1" applyAlignment="1">
      <alignment horizontal="center" vertical="center"/>
    </xf>
    <xf numFmtId="208" fontId="30" fillId="25" borderId="20" xfId="4149" applyNumberFormat="1" applyFont="1" applyFill="1" applyBorder="1" applyAlignment="1">
      <alignment horizontal="center" vertical="center"/>
    </xf>
    <xf numFmtId="41" fontId="30" fillId="25" borderId="20" xfId="4149" applyNumberFormat="1" applyFont="1" applyFill="1" applyBorder="1" applyAlignment="1">
      <alignment horizontal="center" vertical="center"/>
    </xf>
    <xf numFmtId="0" fontId="30" fillId="0" borderId="20" xfId="4149" applyFont="1" applyFill="1" applyBorder="1" applyAlignment="1">
      <alignment horizontal="left" vertical="center"/>
    </xf>
    <xf numFmtId="208" fontId="30" fillId="0" borderId="20" xfId="4149" applyNumberFormat="1" applyFont="1" applyFill="1" applyBorder="1" applyAlignment="1">
      <alignment horizontal="left" vertical="center"/>
    </xf>
    <xf numFmtId="208" fontId="70" fillId="0" borderId="20" xfId="4149" applyNumberFormat="1" applyFont="1" applyFill="1" applyBorder="1" applyAlignment="1">
      <alignment horizontal="left" vertical="center"/>
    </xf>
    <xf numFmtId="208" fontId="30" fillId="0" borderId="20" xfId="4149" applyNumberFormat="1" applyFont="1" applyFill="1" applyBorder="1" applyAlignment="1">
      <alignment horizontal="center" vertical="center"/>
    </xf>
    <xf numFmtId="41" fontId="30" fillId="0" borderId="20" xfId="4149" applyNumberFormat="1" applyFont="1" applyFill="1" applyBorder="1" applyAlignment="1">
      <alignment horizontal="left" vertical="center"/>
    </xf>
    <xf numFmtId="0" fontId="30" fillId="0" borderId="20" xfId="0" applyFont="1" applyFill="1" applyBorder="1" applyAlignment="1">
      <alignment horizontal="center" vertical="center"/>
    </xf>
    <xf numFmtId="41" fontId="30" fillId="0" borderId="20" xfId="5501" applyFont="1" applyBorder="1" applyAlignment="1">
      <alignment horizontal="left" vertical="center"/>
    </xf>
    <xf numFmtId="41" fontId="30" fillId="0" borderId="20" xfId="5501" applyFont="1" applyBorder="1" applyAlignment="1">
      <alignment horizontal="center" vertical="center"/>
    </xf>
    <xf numFmtId="41" fontId="30" fillId="0" borderId="20" xfId="5501" applyFont="1" applyBorder="1" applyAlignment="1">
      <alignment vertical="center"/>
    </xf>
    <xf numFmtId="41" fontId="30" fillId="0" borderId="20" xfId="5514" applyNumberFormat="1" applyFont="1" applyFill="1" applyBorder="1" applyAlignment="1">
      <alignment horizontal="center" vertical="center"/>
    </xf>
    <xf numFmtId="218" fontId="30" fillId="0" borderId="20" xfId="5501" applyNumberFormat="1" applyFont="1" applyFill="1" applyBorder="1" applyAlignment="1">
      <alignment vertical="center"/>
    </xf>
    <xf numFmtId="41" fontId="30" fillId="0" borderId="20" xfId="5501" applyNumberFormat="1" applyFont="1" applyFill="1" applyBorder="1" applyAlignment="1">
      <alignment vertical="center"/>
    </xf>
    <xf numFmtId="41" fontId="30" fillId="0" borderId="20" xfId="5501" applyFont="1" applyFill="1" applyBorder="1" applyAlignment="1">
      <alignment horizontal="left" vertical="center"/>
    </xf>
    <xf numFmtId="41" fontId="30" fillId="0" borderId="20" xfId="5501" applyFont="1" applyFill="1" applyBorder="1" applyAlignment="1">
      <alignment vertical="center"/>
    </xf>
    <xf numFmtId="0" fontId="30" fillId="0" borderId="20" xfId="0" applyFont="1" applyBorder="1" applyAlignment="1">
      <alignment horizontal="center" vertical="center"/>
    </xf>
    <xf numFmtId="0" fontId="70" fillId="29" borderId="20" xfId="4149" applyFont="1" applyFill="1" applyBorder="1" applyAlignment="1">
      <alignment horizontal="left" vertical="center"/>
    </xf>
    <xf numFmtId="0" fontId="70" fillId="29" borderId="20" xfId="0" applyFont="1" applyFill="1" applyBorder="1" applyAlignment="1">
      <alignment horizontal="center" vertical="center"/>
    </xf>
    <xf numFmtId="41" fontId="70" fillId="29" borderId="20" xfId="5501" applyFont="1" applyFill="1" applyBorder="1" applyAlignment="1">
      <alignment horizontal="center" vertical="center"/>
    </xf>
    <xf numFmtId="41" fontId="70" fillId="29" borderId="20" xfId="5501" applyFont="1" applyFill="1" applyBorder="1" applyAlignment="1">
      <alignment vertical="center"/>
    </xf>
    <xf numFmtId="218" fontId="70" fillId="29" borderId="20" xfId="5501" applyNumberFormat="1" applyFont="1" applyFill="1" applyBorder="1" applyAlignment="1">
      <alignment vertical="center"/>
    </xf>
    <xf numFmtId="41" fontId="70" fillId="29" borderId="20" xfId="5501" applyNumberFormat="1" applyFont="1" applyFill="1" applyBorder="1" applyAlignment="1">
      <alignment vertical="center"/>
    </xf>
    <xf numFmtId="41" fontId="70" fillId="29" borderId="20" xfId="4149" applyNumberFormat="1" applyFont="1" applyFill="1" applyBorder="1" applyAlignment="1">
      <alignment horizontal="left" vertical="center"/>
    </xf>
    <xf numFmtId="208" fontId="70" fillId="29" borderId="20" xfId="4149" applyNumberFormat="1" applyFont="1" applyFill="1" applyBorder="1" applyAlignment="1">
      <alignment horizontal="left" vertical="center"/>
    </xf>
    <xf numFmtId="41" fontId="70" fillId="0" borderId="20" xfId="4149" applyNumberFormat="1" applyFont="1" applyFill="1" applyBorder="1" applyAlignment="1">
      <alignment horizontal="left" vertical="center"/>
    </xf>
    <xf numFmtId="0" fontId="70" fillId="0" borderId="20" xfId="4149" applyFont="1" applyFill="1" applyBorder="1" applyAlignment="1">
      <alignment horizontal="left" vertical="center"/>
    </xf>
    <xf numFmtId="217" fontId="30" fillId="0" borderId="20" xfId="4149" applyNumberFormat="1" applyFont="1" applyFill="1" applyBorder="1" applyAlignment="1">
      <alignment horizontal="left" vertical="center"/>
    </xf>
    <xf numFmtId="208" fontId="30" fillId="0" borderId="20" xfId="4149" quotePrefix="1" applyNumberFormat="1" applyFont="1" applyFill="1" applyBorder="1" applyAlignment="1">
      <alignment horizontal="left" vertical="center"/>
    </xf>
    <xf numFmtId="208" fontId="30" fillId="0" borderId="20" xfId="0" applyNumberFormat="1" applyFont="1" applyFill="1" applyBorder="1" applyAlignment="1">
      <alignment horizontal="left" vertical="center"/>
    </xf>
    <xf numFmtId="208" fontId="30" fillId="0" borderId="20" xfId="0" applyNumberFormat="1" applyFont="1" applyFill="1" applyBorder="1" applyAlignment="1">
      <alignment horizontal="center" vertical="center"/>
    </xf>
    <xf numFmtId="208" fontId="30" fillId="0" borderId="20" xfId="0" applyNumberFormat="1" applyFont="1" applyFill="1" applyBorder="1" applyAlignment="1">
      <alignment horizontal="left" vertical="center" shrinkToFit="1"/>
    </xf>
    <xf numFmtId="208" fontId="70" fillId="29" borderId="20" xfId="4149" applyNumberFormat="1" applyFont="1" applyFill="1" applyBorder="1" applyAlignment="1">
      <alignment horizontal="center" vertical="center"/>
    </xf>
    <xf numFmtId="0" fontId="70" fillId="27" borderId="20" xfId="4149" applyFont="1" applyFill="1" applyBorder="1" applyAlignment="1">
      <alignment horizontal="left" vertical="center"/>
    </xf>
    <xf numFmtId="208" fontId="70" fillId="27" borderId="20" xfId="4149" applyNumberFormat="1" applyFont="1" applyFill="1" applyBorder="1" applyAlignment="1">
      <alignment horizontal="left" vertical="center"/>
    </xf>
    <xf numFmtId="208" fontId="70" fillId="27" borderId="20" xfId="4149" applyNumberFormat="1" applyFont="1" applyFill="1" applyBorder="1" applyAlignment="1">
      <alignment horizontal="center" vertical="center"/>
    </xf>
    <xf numFmtId="41" fontId="70" fillId="27" borderId="20" xfId="4149" applyNumberFormat="1" applyFont="1" applyFill="1" applyBorder="1" applyAlignment="1">
      <alignment horizontal="left" vertical="center"/>
    </xf>
    <xf numFmtId="0" fontId="70" fillId="28" borderId="20" xfId="4149" applyFont="1" applyFill="1" applyBorder="1" applyAlignment="1">
      <alignment horizontal="left" vertical="center"/>
    </xf>
    <xf numFmtId="208" fontId="70" fillId="28" borderId="20" xfId="4149" applyNumberFormat="1" applyFont="1" applyFill="1" applyBorder="1" applyAlignment="1">
      <alignment horizontal="left" vertical="center"/>
    </xf>
    <xf numFmtId="208" fontId="70" fillId="28" borderId="20" xfId="4149" applyNumberFormat="1" applyFont="1" applyFill="1" applyBorder="1" applyAlignment="1">
      <alignment horizontal="center" vertical="center"/>
    </xf>
    <xf numFmtId="41" fontId="70" fillId="28" borderId="20" xfId="4149" applyNumberFormat="1" applyFont="1" applyFill="1" applyBorder="1" applyAlignment="1">
      <alignment horizontal="left" vertical="center"/>
    </xf>
    <xf numFmtId="218" fontId="30" fillId="0" borderId="20" xfId="5503" applyNumberFormat="1" applyFont="1" applyFill="1" applyBorder="1" applyAlignment="1">
      <alignment vertical="center"/>
    </xf>
    <xf numFmtId="41" fontId="30" fillId="26" borderId="20" xfId="5501" applyFont="1" applyFill="1" applyBorder="1" applyAlignment="1">
      <alignment horizontal="center" vertical="center"/>
    </xf>
    <xf numFmtId="0" fontId="71" fillId="0" borderId="20" xfId="0" applyFont="1" applyFill="1" applyBorder="1" applyAlignment="1">
      <alignment horizontal="center" vertical="center"/>
    </xf>
    <xf numFmtId="41" fontId="71" fillId="0" borderId="20" xfId="5501" applyFont="1" applyFill="1" applyBorder="1" applyAlignment="1">
      <alignment horizontal="left" vertical="center"/>
    </xf>
    <xf numFmtId="41" fontId="71" fillId="0" borderId="20" xfId="5514" applyNumberFormat="1" applyFont="1" applyFill="1" applyBorder="1" applyAlignment="1">
      <alignment horizontal="center" vertical="center"/>
    </xf>
    <xf numFmtId="218" fontId="71" fillId="0" borderId="20" xfId="5503" applyNumberFormat="1" applyFont="1" applyFill="1" applyBorder="1" applyAlignment="1">
      <alignment vertical="center"/>
    </xf>
    <xf numFmtId="41" fontId="71" fillId="0" borderId="20" xfId="5501" applyFont="1" applyFill="1" applyBorder="1" applyAlignment="1">
      <alignment vertical="center"/>
    </xf>
    <xf numFmtId="41" fontId="30" fillId="0" borderId="20" xfId="4149" applyNumberFormat="1" applyFont="1" applyFill="1" applyBorder="1" applyAlignment="1">
      <alignment horizontal="right" vertical="center"/>
    </xf>
    <xf numFmtId="0" fontId="72" fillId="0" borderId="20" xfId="0" applyFont="1" applyFill="1" applyBorder="1" applyAlignment="1">
      <alignment horizontal="center" vertical="center"/>
    </xf>
    <xf numFmtId="41" fontId="72" fillId="0" borderId="20" xfId="5501" applyFont="1" applyFill="1" applyBorder="1" applyAlignment="1">
      <alignment horizontal="left" vertical="center"/>
    </xf>
    <xf numFmtId="0" fontId="30" fillId="26" borderId="20" xfId="0" applyFont="1" applyFill="1" applyBorder="1" applyAlignment="1">
      <alignment vertical="center"/>
    </xf>
    <xf numFmtId="0" fontId="71" fillId="26" borderId="20" xfId="0" applyFont="1" applyFill="1" applyBorder="1" applyAlignment="1">
      <alignment horizontal="center" vertical="center"/>
    </xf>
    <xf numFmtId="41" fontId="71" fillId="26" borderId="20" xfId="5501" applyFont="1" applyFill="1" applyBorder="1" applyAlignment="1">
      <alignment horizontal="left" vertical="center"/>
    </xf>
    <xf numFmtId="41" fontId="71" fillId="26" borderId="20" xfId="5514" applyNumberFormat="1" applyFont="1" applyFill="1" applyBorder="1" applyAlignment="1">
      <alignment horizontal="center" vertical="center"/>
    </xf>
    <xf numFmtId="218" fontId="71" fillId="26" borderId="20" xfId="5503" applyNumberFormat="1" applyFont="1" applyFill="1" applyBorder="1" applyAlignment="1">
      <alignment vertical="center"/>
    </xf>
    <xf numFmtId="41" fontId="71" fillId="26" borderId="20" xfId="5501" applyFont="1" applyFill="1" applyBorder="1" applyAlignment="1">
      <alignment vertical="center"/>
    </xf>
    <xf numFmtId="208" fontId="30" fillId="26" borderId="20" xfId="0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left" vertical="center" wrapText="1"/>
    </xf>
    <xf numFmtId="0" fontId="70" fillId="30" borderId="20" xfId="0" applyFont="1" applyFill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205" fontId="30" fillId="0" borderId="20" xfId="0" applyNumberFormat="1" applyFont="1" applyBorder="1" applyAlignment="1">
      <alignment horizontal="center" vertical="center"/>
    </xf>
    <xf numFmtId="222" fontId="30" fillId="0" borderId="20" xfId="0" applyNumberFormat="1" applyFont="1" applyFill="1" applyBorder="1" applyAlignment="1">
      <alignment horizontal="right" vertical="center"/>
    </xf>
    <xf numFmtId="41" fontId="30" fillId="0" borderId="20" xfId="5515" applyNumberFormat="1" applyFont="1" applyFill="1" applyBorder="1" applyAlignment="1">
      <alignment horizontal="center" vertical="center"/>
    </xf>
    <xf numFmtId="41" fontId="73" fillId="0" borderId="20" xfId="5515" applyNumberFormat="1" applyFont="1" applyFill="1" applyBorder="1" applyAlignment="1">
      <alignment vertical="center"/>
    </xf>
    <xf numFmtId="0" fontId="30" fillId="0" borderId="20" xfId="5515" applyFont="1" applyFill="1" applyBorder="1" applyAlignment="1">
      <alignment horizontal="center" vertical="center"/>
    </xf>
    <xf numFmtId="0" fontId="30" fillId="0" borderId="20" xfId="5515" applyFont="1" applyFill="1" applyBorder="1"/>
    <xf numFmtId="0" fontId="30" fillId="0" borderId="20" xfId="0" quotePrefix="1" applyFont="1" applyFill="1" applyBorder="1" applyAlignment="1">
      <alignment horizontal="center" vertical="center" wrapText="1"/>
    </xf>
    <xf numFmtId="41" fontId="30" fillId="0" borderId="20" xfId="0" applyNumberFormat="1" applyFont="1" applyFill="1" applyBorder="1" applyAlignment="1">
      <alignment vertical="center" wrapText="1"/>
    </xf>
    <xf numFmtId="0" fontId="30" fillId="0" borderId="20" xfId="0" quotePrefix="1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20" xfId="0" quotePrefix="1" applyFont="1" applyBorder="1" applyAlignment="1">
      <alignment horizontal="left" vertical="center" wrapText="1"/>
    </xf>
    <xf numFmtId="0" fontId="30" fillId="0" borderId="20" xfId="0" quotePrefix="1" applyFont="1" applyBorder="1" applyAlignment="1">
      <alignment horizontal="center" vertical="center" wrapText="1"/>
    </xf>
    <xf numFmtId="41" fontId="30" fillId="0" borderId="20" xfId="0" applyNumberFormat="1" applyFont="1" applyBorder="1" applyAlignment="1">
      <alignment vertical="center" wrapText="1"/>
    </xf>
    <xf numFmtId="205" fontId="30" fillId="0" borderId="20" xfId="0" applyNumberFormat="1" applyFont="1" applyFill="1" applyBorder="1" applyAlignment="1">
      <alignment horizontal="left" vertical="center"/>
    </xf>
    <xf numFmtId="205" fontId="30" fillId="0" borderId="20" xfId="0" applyNumberFormat="1" applyFont="1" applyFill="1" applyBorder="1" applyAlignment="1">
      <alignment horizontal="center" vertical="center"/>
    </xf>
    <xf numFmtId="41" fontId="30" fillId="0" borderId="20" xfId="5515" applyNumberFormat="1" applyFont="1" applyFill="1" applyBorder="1" applyAlignment="1">
      <alignment vertical="center"/>
    </xf>
    <xf numFmtId="0" fontId="30" fillId="31" borderId="20" xfId="4153" applyFont="1" applyFill="1" applyBorder="1" applyAlignment="1">
      <alignment vertical="center" shrinkToFit="1"/>
    </xf>
    <xf numFmtId="0" fontId="30" fillId="27" borderId="20" xfId="5515" applyFont="1" applyFill="1" applyBorder="1"/>
    <xf numFmtId="0" fontId="70" fillId="27" borderId="20" xfId="5515" applyFont="1" applyFill="1" applyBorder="1"/>
    <xf numFmtId="0" fontId="30" fillId="27" borderId="20" xfId="0" applyFont="1" applyFill="1" applyBorder="1" applyAlignment="1">
      <alignment horizontal="left" vertical="center" wrapText="1"/>
    </xf>
    <xf numFmtId="0" fontId="30" fillId="27" borderId="20" xfId="0" applyFont="1" applyFill="1" applyBorder="1" applyAlignment="1">
      <alignment horizontal="center" vertical="center" wrapText="1"/>
    </xf>
    <xf numFmtId="41" fontId="30" fillId="27" borderId="20" xfId="0" applyNumberFormat="1" applyFont="1" applyFill="1" applyBorder="1" applyAlignment="1">
      <alignment vertical="center" wrapText="1"/>
    </xf>
    <xf numFmtId="41" fontId="70" fillId="0" borderId="20" xfId="5515" applyNumberFormat="1" applyFont="1" applyFill="1" applyBorder="1" applyAlignment="1">
      <alignment vertical="center"/>
    </xf>
    <xf numFmtId="0" fontId="70" fillId="32" borderId="20" xfId="5515" applyFont="1" applyFill="1" applyBorder="1"/>
    <xf numFmtId="0" fontId="70" fillId="0" borderId="20" xfId="5515" applyFont="1" applyFill="1" applyBorder="1"/>
    <xf numFmtId="41" fontId="30" fillId="0" borderId="20" xfId="0" applyNumberFormat="1" applyFont="1" applyFill="1" applyBorder="1" applyAlignment="1">
      <alignment vertical="center"/>
    </xf>
    <xf numFmtId="205" fontId="73" fillId="0" borderId="20" xfId="5517" applyNumberFormat="1" applyFont="1" applyFill="1" applyBorder="1" applyAlignment="1">
      <alignment horizontal="left" vertical="center" shrinkToFit="1"/>
    </xf>
    <xf numFmtId="205" fontId="73" fillId="0" borderId="20" xfId="5517" applyNumberFormat="1" applyFont="1" applyFill="1" applyBorder="1" applyAlignment="1">
      <alignment horizontal="center" vertical="center" shrinkToFit="1"/>
    </xf>
    <xf numFmtId="0" fontId="73" fillId="0" borderId="20" xfId="0" applyNumberFormat="1" applyFont="1" applyFill="1" applyBorder="1" applyAlignment="1">
      <alignment horizontal="left" vertical="center"/>
    </xf>
    <xf numFmtId="0" fontId="73" fillId="0" borderId="20" xfId="0" applyNumberFormat="1" applyFont="1" applyFill="1" applyBorder="1" applyAlignment="1">
      <alignment horizontal="center" vertical="center"/>
    </xf>
    <xf numFmtId="218" fontId="30" fillId="25" borderId="20" xfId="4149" applyNumberFormat="1" applyFont="1" applyFill="1" applyBorder="1" applyAlignment="1">
      <alignment horizontal="center" vertical="center"/>
    </xf>
    <xf numFmtId="218" fontId="30" fillId="0" borderId="20" xfId="4149" applyNumberFormat="1" applyFont="1" applyFill="1" applyBorder="1" applyAlignment="1">
      <alignment horizontal="left" vertical="center"/>
    </xf>
    <xf numFmtId="218" fontId="30" fillId="0" borderId="20" xfId="4149" applyNumberFormat="1" applyFont="1" applyFill="1" applyBorder="1" applyAlignment="1">
      <alignment horizontal="center" vertical="center"/>
    </xf>
    <xf numFmtId="218" fontId="70" fillId="29" borderId="20" xfId="4149" applyNumberFormat="1" applyFont="1" applyFill="1" applyBorder="1" applyAlignment="1">
      <alignment horizontal="left" vertical="center"/>
    </xf>
    <xf numFmtId="218" fontId="70" fillId="27" borderId="20" xfId="4149" applyNumberFormat="1" applyFont="1" applyFill="1" applyBorder="1" applyAlignment="1">
      <alignment horizontal="left" vertical="center"/>
    </xf>
    <xf numFmtId="218" fontId="70" fillId="28" borderId="20" xfId="4149" applyNumberFormat="1" applyFont="1" applyFill="1" applyBorder="1" applyAlignment="1">
      <alignment horizontal="left" vertical="center"/>
    </xf>
    <xf numFmtId="218" fontId="30" fillId="0" borderId="20" xfId="5515" applyNumberFormat="1" applyFont="1" applyFill="1" applyBorder="1" applyAlignment="1">
      <alignment horizontal="center" vertical="center"/>
    </xf>
    <xf numFmtId="218" fontId="30" fillId="0" borderId="20" xfId="0" applyNumberFormat="1" applyFont="1" applyFill="1" applyBorder="1" applyAlignment="1">
      <alignment horizontal="right" vertical="center" wrapText="1"/>
    </xf>
    <xf numFmtId="218" fontId="30" fillId="0" borderId="20" xfId="0" applyNumberFormat="1" applyFont="1" applyBorder="1" applyAlignment="1">
      <alignment horizontal="right" vertical="center" wrapText="1"/>
    </xf>
    <xf numFmtId="218" fontId="30" fillId="0" borderId="20" xfId="0" applyNumberFormat="1" applyFont="1" applyFill="1" applyBorder="1" applyAlignment="1">
      <alignment horizontal="right" vertical="center"/>
    </xf>
    <xf numFmtId="218" fontId="30" fillId="27" borderId="20" xfId="0" applyNumberFormat="1" applyFont="1" applyFill="1" applyBorder="1" applyAlignment="1">
      <alignment horizontal="right" vertical="center" wrapText="1"/>
    </xf>
    <xf numFmtId="218" fontId="73" fillId="0" borderId="20" xfId="5501" applyNumberFormat="1" applyFont="1" applyFill="1" applyBorder="1" applyAlignment="1">
      <alignment horizontal="right" vertical="center" shrinkToFit="1"/>
    </xf>
    <xf numFmtId="218" fontId="71" fillId="0" borderId="20" xfId="5501" applyNumberFormat="1" applyFont="1" applyFill="1" applyBorder="1" applyAlignment="1">
      <alignment horizontal="right" vertical="center" shrinkToFit="1"/>
    </xf>
    <xf numFmtId="0" fontId="75" fillId="0" borderId="0" xfId="0" applyFont="1" applyAlignment="1">
      <alignment vertical="center"/>
    </xf>
    <xf numFmtId="0" fontId="75" fillId="0" borderId="0" xfId="0" applyFont="1" applyAlignment="1">
      <alignment horizontal="center" vertical="center" shrinkToFit="1"/>
    </xf>
    <xf numFmtId="0" fontId="75" fillId="0" borderId="0" xfId="0" applyFont="1" applyAlignment="1">
      <alignment vertical="center" shrinkToFit="1"/>
    </xf>
    <xf numFmtId="0" fontId="76" fillId="0" borderId="18" xfId="0" quotePrefix="1" applyFont="1" applyBorder="1" applyAlignment="1">
      <alignment horizontal="center" vertical="center" shrinkToFit="1"/>
    </xf>
    <xf numFmtId="0" fontId="76" fillId="0" borderId="18" xfId="0" quotePrefix="1" applyFont="1" applyBorder="1" applyAlignment="1">
      <alignment vertical="center" shrinkToFit="1"/>
    </xf>
    <xf numFmtId="223" fontId="76" fillId="0" borderId="18" xfId="0" applyNumberFormat="1" applyFont="1" applyBorder="1" applyAlignment="1">
      <alignment vertical="center" shrinkToFit="1"/>
    </xf>
    <xf numFmtId="0" fontId="75" fillId="0" borderId="18" xfId="0" quotePrefix="1" applyFont="1" applyBorder="1" applyAlignment="1">
      <alignment vertical="center" shrinkToFit="1"/>
    </xf>
    <xf numFmtId="0" fontId="75" fillId="0" borderId="0" xfId="0" quotePrefix="1" applyFont="1" applyAlignment="1">
      <alignment vertical="center"/>
    </xf>
    <xf numFmtId="223" fontId="75" fillId="0" borderId="0" xfId="0" applyNumberFormat="1" applyFont="1" applyAlignment="1">
      <alignment vertical="center"/>
    </xf>
    <xf numFmtId="0" fontId="75" fillId="0" borderId="13" xfId="0" quotePrefix="1" applyFont="1" applyBorder="1" applyAlignment="1">
      <alignment horizontal="center" vertical="center" shrinkToFit="1"/>
    </xf>
    <xf numFmtId="0" fontId="75" fillId="0" borderId="13" xfId="0" quotePrefix="1" applyFont="1" applyBorder="1" applyAlignment="1">
      <alignment vertical="center" shrinkToFit="1"/>
    </xf>
    <xf numFmtId="223" fontId="75" fillId="0" borderId="13" xfId="0" applyNumberFormat="1" applyFont="1" applyBorder="1" applyAlignment="1">
      <alignment vertical="center" shrinkToFit="1"/>
    </xf>
    <xf numFmtId="0" fontId="75" fillId="0" borderId="19" xfId="0" quotePrefix="1" applyFont="1" applyBorder="1" applyAlignment="1">
      <alignment horizontal="center" vertical="center" shrinkToFit="1"/>
    </xf>
    <xf numFmtId="0" fontId="75" fillId="0" borderId="19" xfId="0" quotePrefix="1" applyFont="1" applyBorder="1" applyAlignment="1">
      <alignment vertical="center" shrinkToFit="1"/>
    </xf>
    <xf numFmtId="223" fontId="75" fillId="0" borderId="19" xfId="0" applyNumberFormat="1" applyFont="1" applyBorder="1" applyAlignment="1">
      <alignment vertical="center" shrinkToFit="1"/>
    </xf>
    <xf numFmtId="0" fontId="75" fillId="0" borderId="3" xfId="0" quotePrefix="1" applyFont="1" applyBorder="1" applyAlignment="1">
      <alignment horizontal="center" vertical="center" shrinkToFit="1"/>
    </xf>
    <xf numFmtId="0" fontId="75" fillId="0" borderId="3" xfId="0" quotePrefix="1" applyFont="1" applyBorder="1" applyAlignment="1">
      <alignment vertical="center" shrinkToFit="1"/>
    </xf>
    <xf numFmtId="223" fontId="75" fillId="0" borderId="3" xfId="0" applyNumberFormat="1" applyFont="1" applyBorder="1" applyAlignment="1">
      <alignment vertical="center" shrinkToFit="1"/>
    </xf>
    <xf numFmtId="0" fontId="75" fillId="0" borderId="19" xfId="0" applyFont="1" applyBorder="1" applyAlignment="1">
      <alignment vertical="center" shrinkToFit="1"/>
    </xf>
    <xf numFmtId="10" fontId="75" fillId="0" borderId="0" xfId="0" applyNumberFormat="1" applyFont="1" applyAlignment="1">
      <alignment vertical="center"/>
    </xf>
    <xf numFmtId="0" fontId="75" fillId="0" borderId="13" xfId="0" applyFont="1" applyBorder="1" applyAlignment="1">
      <alignment vertical="center" shrinkToFit="1"/>
    </xf>
    <xf numFmtId="0" fontId="75" fillId="0" borderId="3" xfId="0" applyFont="1" applyBorder="1" applyAlignment="1">
      <alignment vertical="center" shrinkToFit="1"/>
    </xf>
    <xf numFmtId="9" fontId="75" fillId="0" borderId="0" xfId="0" applyNumberFormat="1" applyFont="1" applyAlignment="1">
      <alignment vertical="center"/>
    </xf>
    <xf numFmtId="0" fontId="76" fillId="0" borderId="3" xfId="0" quotePrefix="1" applyFont="1" applyBorder="1" applyAlignment="1">
      <alignment vertical="center" shrinkToFit="1"/>
    </xf>
    <xf numFmtId="223" fontId="76" fillId="0" borderId="3" xfId="0" applyNumberFormat="1" applyFont="1" applyBorder="1" applyAlignment="1">
      <alignment vertical="center" shrinkToFit="1"/>
    </xf>
    <xf numFmtId="0" fontId="75" fillId="0" borderId="0" xfId="0" applyFont="1" applyAlignment="1">
      <alignment horizontal="center" vertical="center"/>
    </xf>
    <xf numFmtId="43" fontId="73" fillId="0" borderId="20" xfId="5515" applyNumberFormat="1" applyFont="1" applyFill="1" applyBorder="1" applyAlignment="1">
      <alignment vertical="center"/>
    </xf>
    <xf numFmtId="43" fontId="30" fillId="0" borderId="20" xfId="0" applyNumberFormat="1" applyFont="1" applyFill="1" applyBorder="1" applyAlignment="1">
      <alignment vertical="center" wrapText="1"/>
    </xf>
    <xf numFmtId="217" fontId="73" fillId="0" borderId="20" xfId="5515" applyNumberFormat="1" applyFont="1" applyFill="1" applyBorder="1" applyAlignment="1">
      <alignment vertical="center"/>
    </xf>
    <xf numFmtId="0" fontId="75" fillId="0" borderId="2" xfId="0" quotePrefix="1" applyFont="1" applyBorder="1" applyAlignment="1">
      <alignment horizontal="center" vertical="center" shrinkToFit="1"/>
    </xf>
    <xf numFmtId="0" fontId="75" fillId="0" borderId="28" xfId="0" quotePrefix="1" applyFont="1" applyBorder="1" applyAlignment="1">
      <alignment horizontal="center" vertical="center" shrinkToFit="1"/>
    </xf>
    <xf numFmtId="0" fontId="75" fillId="0" borderId="27" xfId="0" quotePrefix="1" applyFont="1" applyBorder="1" applyAlignment="1">
      <alignment horizontal="center" vertical="center" shrinkToFit="1"/>
    </xf>
    <xf numFmtId="0" fontId="76" fillId="0" borderId="2" xfId="0" quotePrefix="1" applyFont="1" applyBorder="1" applyAlignment="1">
      <alignment horizontal="center" vertical="center" shrinkToFit="1"/>
    </xf>
    <xf numFmtId="0" fontId="76" fillId="0" borderId="28" xfId="0" quotePrefix="1" applyFont="1" applyBorder="1" applyAlignment="1">
      <alignment horizontal="center" vertical="center" shrinkToFit="1"/>
    </xf>
    <xf numFmtId="0" fontId="76" fillId="0" borderId="27" xfId="0" quotePrefix="1" applyFont="1" applyBorder="1" applyAlignment="1">
      <alignment horizontal="center" vertical="center" shrinkToFit="1"/>
    </xf>
    <xf numFmtId="0" fontId="74" fillId="0" borderId="0" xfId="0" applyFont="1" applyAlignment="1">
      <alignment horizontal="center" vertical="center" shrinkToFit="1"/>
    </xf>
    <xf numFmtId="0" fontId="75" fillId="33" borderId="21" xfId="0" applyFont="1" applyFill="1" applyBorder="1" applyAlignment="1">
      <alignment horizontal="left" vertical="center" wrapText="1" shrinkToFit="1"/>
    </xf>
    <xf numFmtId="0" fontId="75" fillId="33" borderId="22" xfId="0" applyFont="1" applyFill="1" applyBorder="1" applyAlignment="1">
      <alignment horizontal="left" vertical="center" shrinkToFit="1"/>
    </xf>
    <xf numFmtId="0" fontId="75" fillId="33" borderId="23" xfId="0" applyFont="1" applyFill="1" applyBorder="1" applyAlignment="1">
      <alignment horizontal="left" vertical="center" shrinkToFit="1"/>
    </xf>
    <xf numFmtId="0" fontId="75" fillId="0" borderId="24" xfId="0" applyFont="1" applyBorder="1" applyAlignment="1">
      <alignment horizontal="left" vertical="center" shrinkToFit="1"/>
    </xf>
    <xf numFmtId="0" fontId="75" fillId="0" borderId="25" xfId="0" applyFont="1" applyBorder="1" applyAlignment="1">
      <alignment horizontal="left" vertical="center" shrinkToFit="1"/>
    </xf>
    <xf numFmtId="0" fontId="75" fillId="0" borderId="26" xfId="0" applyFont="1" applyBorder="1" applyAlignment="1">
      <alignment horizontal="left" vertical="center" shrinkToFit="1"/>
    </xf>
    <xf numFmtId="0" fontId="75" fillId="33" borderId="3" xfId="0" applyFont="1" applyFill="1" applyBorder="1" applyAlignment="1">
      <alignment horizontal="center" vertical="center" shrinkToFit="1"/>
    </xf>
    <xf numFmtId="0" fontId="75" fillId="0" borderId="3" xfId="0" applyFont="1" applyBorder="1" applyAlignment="1">
      <alignment horizontal="center" vertical="center" shrinkToFit="1"/>
    </xf>
    <xf numFmtId="0" fontId="75" fillId="0" borderId="18" xfId="0" applyFont="1" applyBorder="1" applyAlignment="1">
      <alignment horizontal="center" vertical="center" textRotation="255" wrapText="1" shrinkToFit="1"/>
    </xf>
    <xf numFmtId="0" fontId="75" fillId="0" borderId="13" xfId="0" applyFont="1" applyBorder="1" applyAlignment="1">
      <alignment horizontal="center" vertical="center" textRotation="255" wrapText="1" shrinkToFit="1"/>
    </xf>
    <xf numFmtId="0" fontId="75" fillId="0" borderId="19" xfId="0" applyFont="1" applyBorder="1" applyAlignment="1">
      <alignment horizontal="center" vertical="center" textRotation="255" wrapText="1" shrinkToFit="1"/>
    </xf>
    <xf numFmtId="41" fontId="30" fillId="25" borderId="20" xfId="4149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 shrinkToFit="1"/>
    </xf>
  </cellXfs>
  <cellStyles count="5518">
    <cellStyle name=" " xfId="2"/>
    <cellStyle name="' '" xfId="3"/>
    <cellStyle name="          _x000d__x000a_386grabber=vga.3gr_x000d__x000a_" xfId="4"/>
    <cellStyle name=" _(내역)뉴 토모테라피(2호기) 장비 도입에 따른 시설공사" xfId="5"/>
    <cellStyle name=" _0708 최종 (건축, 구조, 차폐, 설비, 전기)" xfId="6"/>
    <cellStyle name=" _090709TOMO통신조정내역" xfId="7"/>
    <cellStyle name=" _2009. 7. 16 뉴라이낙(TOMO)_전기_내역서_090713" xfId="8"/>
    <cellStyle name=" _97연말" xfId="9"/>
    <cellStyle name=" _97연말_(내역)뉴 토모테라피(2호기) 장비 도입에 따른 시설공사" xfId="10"/>
    <cellStyle name=" _97연말_0708 최종 (건축, 구조, 차폐, 설비, 전기)" xfId="11"/>
    <cellStyle name=" _97연말_090709TOMO통신조정내역" xfId="12"/>
    <cellStyle name=" _97연말_2009. 7. 16 뉴라이낙(TOMO)_전기_내역서_090713" xfId="13"/>
    <cellStyle name=" _97연말_내역(통신)" xfId="14"/>
    <cellStyle name=" _97연말_내역서" xfId="15"/>
    <cellStyle name=" _97연말_내역서(건축)2월12일" xfId="16"/>
    <cellStyle name=" _97연말_내역서(최종)" xfId="17"/>
    <cellStyle name=" _97연말_수정" xfId="18"/>
    <cellStyle name=" _97연말_재활병원부분개선공사내역서(전기,통신부문)" xfId="19"/>
    <cellStyle name=" _97연말_전기,통신 내역서" xfId="20"/>
    <cellStyle name=" _97연말_전기내역서-9층중환자실" xfId="21"/>
    <cellStyle name=" _97연말_토모테라피치료실내역서(기계장비-25%,품-30%)-090713" xfId="22"/>
    <cellStyle name=" _97연말_토모테라피치료실조성공사(7.10수정)노임70%" xfId="23"/>
    <cellStyle name=" _97연말1" xfId="24"/>
    <cellStyle name=" _97연말1_(내역)뉴 토모테라피(2호기) 장비 도입에 따른 시설공사" xfId="25"/>
    <cellStyle name=" _97연말1_0708 최종 (건축, 구조, 차폐, 설비, 전기)" xfId="26"/>
    <cellStyle name=" _97연말1_090709TOMO통신조정내역" xfId="27"/>
    <cellStyle name=" _97연말1_2009. 7. 16 뉴라이낙(TOMO)_전기_내역서_090713" xfId="28"/>
    <cellStyle name=" _97연말1_내역(통신)" xfId="29"/>
    <cellStyle name=" _97연말1_내역서" xfId="30"/>
    <cellStyle name=" _97연말1_내역서(건축)2월12일" xfId="31"/>
    <cellStyle name=" _97연말1_내역서(최종)" xfId="32"/>
    <cellStyle name=" _97연말1_수정" xfId="33"/>
    <cellStyle name=" _97연말1_재활병원부분개선공사내역서(전기,통신부문)" xfId="34"/>
    <cellStyle name=" _97연말1_전기,통신 내역서" xfId="35"/>
    <cellStyle name=" _97연말1_전기내역서-9층중환자실" xfId="36"/>
    <cellStyle name=" _97연말1_토모테라피치료실내역서(기계장비-25%,품-30%)-090713" xfId="37"/>
    <cellStyle name=" _97연말1_토모테라피치료실조성공사(7.10수정)노임70%" xfId="38"/>
    <cellStyle name=" _Book1" xfId="49"/>
    <cellStyle name=" _Book1_(내역)뉴 토모테라피(2호기) 장비 도입에 따른 시설공사" xfId="50"/>
    <cellStyle name=" _Book1_0708 최종 (건축, 구조, 차폐, 설비, 전기)" xfId="51"/>
    <cellStyle name=" _Book1_090709TOMO통신조정내역" xfId="52"/>
    <cellStyle name=" _Book1_2009. 7. 16 뉴라이낙(TOMO)_전기_내역서_090713" xfId="53"/>
    <cellStyle name=" _Book1_내역(통신)" xfId="54"/>
    <cellStyle name=" _Book1_내역서" xfId="55"/>
    <cellStyle name=" _Book1_내역서(건축)2월12일" xfId="56"/>
    <cellStyle name=" _Book1_내역서(최종)" xfId="57"/>
    <cellStyle name=" _Book1_수정" xfId="58"/>
    <cellStyle name=" _Book1_재활병원부분개선공사내역서(전기,통신부문)" xfId="59"/>
    <cellStyle name=" _Book1_전기,통신 내역서" xfId="60"/>
    <cellStyle name=" _Book1_전기내역서-9층중환자실" xfId="61"/>
    <cellStyle name=" _Book1_토모테라피치료실내역서(기계장비-25%,품-30%)-090713" xfId="62"/>
    <cellStyle name=" _Book1_토모테라피치료실조성공사(7.10수정)노임70%" xfId="63"/>
    <cellStyle name=" _내역(통신)" xfId="39"/>
    <cellStyle name=" _내역서" xfId="40"/>
    <cellStyle name=" _내역서(건축)2월12일" xfId="41"/>
    <cellStyle name=" _내역서(최종)" xfId="42"/>
    <cellStyle name=" _수정" xfId="43"/>
    <cellStyle name=" _재활병원부분개선공사내역서(전기,통신부문)" xfId="44"/>
    <cellStyle name=" _전기,통신 내역서" xfId="45"/>
    <cellStyle name=" _전기내역서-9층중환자실" xfId="46"/>
    <cellStyle name=" _토모테라피치료실내역서(기계장비-25%,품-30%)-090713" xfId="47"/>
    <cellStyle name=" _토모테라피치료실조성공사(7.10수정)노임70%" xfId="48"/>
    <cellStyle name="&quot;" xfId="64"/>
    <cellStyle name="&quot;큰제목&quot;" xfId="65"/>
    <cellStyle name="#" xfId="66"/>
    <cellStyle name="#,##0" xfId="67"/>
    <cellStyle name="#,##0 2" xfId="68"/>
    <cellStyle name="#,##0 3" xfId="69"/>
    <cellStyle name="#,##0 4" xfId="70"/>
    <cellStyle name="#,##0.0" xfId="71"/>
    <cellStyle name="#,##0.00" xfId="72"/>
    <cellStyle name="#,##0.000" xfId="73"/>
    <cellStyle name="#,##0_천안 T園(HALL-제출)-업체 견적용 내역서" xfId="74"/>
    <cellStyle name="#_cost9702 (2)_계통도 (2)_계통도 " xfId="79"/>
    <cellStyle name="#_cost9702 (2)_공사비예산서 (2)_계통도 " xfId="80"/>
    <cellStyle name="#_cost9702 (2)_공사비예산서_계통도 " xfId="81"/>
    <cellStyle name="#_cost9702 (2)_예정공정표 (2)_계통도 " xfId="82"/>
    <cellStyle name="#_cost9702 (2)_주요자재_계통도 " xfId="83"/>
    <cellStyle name="#_KT innotz  -인퍼니-" xfId="84"/>
    <cellStyle name="#_뮤제예산-매장문화재 (문종승)" xfId="75"/>
    <cellStyle name="#_예정공정표_계통도 " xfId="76"/>
    <cellStyle name="#_품셈 " xfId="77"/>
    <cellStyle name="#_품셈_계통도 " xfId="78"/>
    <cellStyle name="$" xfId="85"/>
    <cellStyle name="$_0009김포공항LED교체공사(광일)" xfId="86"/>
    <cellStyle name="$_0011KIST소각설비제작설치" xfId="89"/>
    <cellStyle name="$_0011긴급전화기정산(99년형광일)" xfId="87"/>
    <cellStyle name="$_0011부산종합경기장전광판" xfId="88"/>
    <cellStyle name="$_0012문화유적지표석제작설치" xfId="90"/>
    <cellStyle name="$_0102국제조명신공항분수조명" xfId="91"/>
    <cellStyle name="$_0105담배자판기개조원가" xfId="92"/>
    <cellStyle name="$_0106LG인버터냉난방기제작-1" xfId="93"/>
    <cellStyle name="$_0107광전송장비구매설치" xfId="94"/>
    <cellStyle name="$_0107도공IBS설비SW부문(참조)" xfId="95"/>
    <cellStyle name="$_0107문화재복원용목재-8월6일" xfId="96"/>
    <cellStyle name="$_0107포천영중수배전반(제조,설치)" xfId="97"/>
    <cellStyle name="$_0108한국전기교통-LED교통신호등((원본))" xfId="98"/>
    <cellStyle name="$_0111해양수산부등명기제작" xfId="99"/>
    <cellStyle name="$_0112금감원사무자동화시스템" xfId="100"/>
    <cellStyle name="$_0112수도권매립지SW원가" xfId="101"/>
    <cellStyle name="$_0201종합예술회관의자제작설치" xfId="102"/>
    <cellStyle name="$_0202마사회근무복" xfId="103"/>
    <cellStyle name="$_0202부경교재-승강칠판" xfId="104"/>
    <cellStyle name="$_0204한국석묘납골함-1규격" xfId="105"/>
    <cellStyle name="$_2002결과표" xfId="106"/>
    <cellStyle name="$_db진흥" xfId="115"/>
    <cellStyle name="$_SE40" xfId="116"/>
    <cellStyle name="$_견적2" xfId="107"/>
    <cellStyle name="$_기아" xfId="108"/>
    <cellStyle name="$_동산용사촌수현(원본)" xfId="109"/>
    <cellStyle name="$_수초제거기(대양기계)" xfId="110"/>
    <cellStyle name="$_원본 - 한국전기교통-개선형신호등 4종" xfId="111"/>
    <cellStyle name="$_중앙선관위(투표,개표)" xfId="112"/>
    <cellStyle name="$_천안 T園(HALL-제출)-업체 견적용 내역서" xfId="113"/>
    <cellStyle name="$_최종-한국전기교통-개선형신호등 4종(공수조정)" xfId="114"/>
    <cellStyle name="(##.00)" xfId="117"/>
    <cellStyle name="(△콤마)" xfId="118"/>
    <cellStyle name="(백분율)" xfId="119"/>
    <cellStyle name="(콤마)" xfId="120"/>
    <cellStyle name=";;;" xfId="121"/>
    <cellStyle name="?" xfId="122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123"/>
    <cellStyle name="??" xfId="124"/>
    <cellStyle name="?_x0001_?" xfId="125"/>
    <cellStyle name="?? [0]_??" xfId="126"/>
    <cellStyle name="??_x000c_둄_x001b__x000d_|?_x0001_?_x0003__x0014__x0007__x0001__x0001_" xfId="127"/>
    <cellStyle name="??_x000c_둄_x001b__x000d_|?_x0001_?_x0003__x0014__x0007__x0001__x0001_ 2" xfId="128"/>
    <cellStyle name="??_x000c_둄_x001b__x000d_|?_x0001_?_x0003__x0014__x0007__x0001__x0001_ 3" xfId="129"/>
    <cellStyle name="??_x000c_둄_x001b__x000d_|?_x0001_?_x0003__x0014__x0007__x0001__x0001_ 4" xfId="130"/>
    <cellStyle name="??_x000c_둄_x001b__x000d_|?_x0001_?_x0003__x0014__x0007__x0001__x0001_ 4 2" xfId="5509"/>
    <cellStyle name="??_x000c_둄_x001b__x000d_|?_x0001_?_x0003__x0014__x0007__x0001__x0001_ 4 3" xfId="5510"/>
    <cellStyle name="??_x000c_둄_x001b__x000d_|?_x0001_?_x0003__x0014__x0007__x0001__x0001_ 4 4" xfId="5513"/>
    <cellStyle name="??_x000c_둄_x001b__x000d_|?_x0001_?_x0003__x0014__x0007__x0001__x0001_ 4 5" xfId="5511"/>
    <cellStyle name="??_x000c_둄_x001b__x000d_|?_x0001_?_x0003__x0014__x0007__x0001__x0001_ 5" xfId="131"/>
    <cellStyle name="??_x000c_둄_x001b__x000d_|?_x0001_?_x0003__x0014__x0007__x0001__x0001__KT innotz  -인퍼니-" xfId="132"/>
    <cellStyle name="??&amp;5_x0007_?._x0007_9_x0008_??_x0007__x0001__x0001_" xfId="133"/>
    <cellStyle name="??&amp;6_x0007_?/_x0007_9_x0008_??_x0007__x0001__x0001_" xfId="134"/>
    <cellStyle name="??&amp;O?&amp;H?_x0008__x000f__x0007_?_x0007__x0001__x0001_" xfId="137"/>
    <cellStyle name="??&amp;O?&amp;H?_x0008_??_x0007__x0001__x0001_" xfId="138"/>
    <cellStyle name="??&amp;멅?둃9_x0008_??_x0007__x0001__x0001_" xfId="135"/>
    <cellStyle name="??&amp;쏗?뷐9_x0008__x0011__x0007_?_x0007__x0001__x0001_" xfId="136"/>
    <cellStyle name="???­ [" xfId="139"/>
    <cellStyle name="???­ [0]_±??¸" xfId="140"/>
    <cellStyle name="????" xfId="141"/>
    <cellStyle name="???­_±??¸" xfId="142"/>
    <cellStyle name="???Ø_??°???(2¿?) " xfId="143"/>
    <cellStyle name="??_?.????" xfId="144"/>
    <cellStyle name="?_x0001_?_견적대비표-하드웨어" xfId="145"/>
    <cellStyle name="??¸®¼?" xfId="146"/>
    <cellStyle name="??¸®¼?0" xfId="147"/>
    <cellStyle name="?_HARDWARE_sch(080718)휘닉스 클럽하우스 공사_수정분" xfId="736"/>
    <cellStyle name="?_HARDWARE_sch(080718)휘닉스 클럽하우스 공사_수정분_Book1" xfId="737"/>
    <cellStyle name="?_HARDWARE_sch(080718)휘닉스 클럽하우스 공사_수정분_Book2" xfId="738"/>
    <cellStyle name="?_HARDWARE_sch(080718)휘닉스 클럽하우스 공사_수정분_Book3" xfId="739"/>
    <cellStyle name="?_HARDWARE_sch(080718)휘닉스 클럽하우스 공사_수정분_Q091208_hardware_sch(키자니아 공사)" xfId="740"/>
    <cellStyle name="?_견적대비표-하드웨어" xfId="148"/>
    <cellStyle name="?_견적대비표-하드웨어_(060209)" xfId="149"/>
    <cellStyle name="?_견적대비표-하드웨어_(060209)_Book1" xfId="164"/>
    <cellStyle name="?_견적대비표-하드웨어_(060209)_Book2" xfId="165"/>
    <cellStyle name="?_견적대비표-하드웨어_(060209)_Book3" xfId="166"/>
    <cellStyle name="?_견적대비표-하드웨어_(060209)_Q081207_hardware_spec(용인부속동)" xfId="167"/>
    <cellStyle name="?_견적대비표-하드웨어_(060209)_Q091208_hardware_sch(키자니아 공사)" xfId="168"/>
    <cellStyle name="?_견적대비표-하드웨어_(060209)_Q100126_hardware 제안서(법원,경찰서)" xfId="169"/>
    <cellStyle name="?_견적대비표-하드웨어_(060209)_기성신청서(신라호텔6f)" xfId="150"/>
    <cellStyle name="?_견적대비표-하드웨어_(060209)_기성신청서(신라호텔6f)_Book1" xfId="151"/>
    <cellStyle name="?_견적대비표-하드웨어_(060209)_기성신청서(신라호텔6f)_Book2" xfId="152"/>
    <cellStyle name="?_견적대비표-하드웨어_(060209)_기성신청서(신라호텔6f)_Book3" xfId="153"/>
    <cellStyle name="?_견적대비표-하드웨어_(060209)_기성신청서(신라호텔6f)_Q081207_hardware_spec(용인부속동)" xfId="154"/>
    <cellStyle name="?_견적대비표-하드웨어_(060209)_기성신청서(신라호텔6f)_Q091208_hardware_sch(키자니아 공사)" xfId="155"/>
    <cellStyle name="?_견적대비표-하드웨어_(060209)_기성신청서(신라호텔6f)_Q100126_hardware 제안서(법원,경찰서)" xfId="156"/>
    <cellStyle name="?_견적대비표-하드웨어_(060209)_기성신청서(신라호텔6f)_shc-(060504)" xfId="157"/>
    <cellStyle name="?_견적대비표-하드웨어_(060209)_기성신청서(신라호텔6f)_shc-(060504)_Book1" xfId="158"/>
    <cellStyle name="?_견적대비표-하드웨어_(060209)_기성신청서(신라호텔6f)_shc-(060504)_Book2" xfId="159"/>
    <cellStyle name="?_견적대비표-하드웨어_(060209)_기성신청서(신라호텔6f)_shc-(060504)_Book3" xfId="160"/>
    <cellStyle name="?_견적대비표-하드웨어_(060209)_기성신청서(신라호텔6f)_shc-(060504)_Q081207_hardware_spec(용인부속동)" xfId="161"/>
    <cellStyle name="?_견적대비표-하드웨어_(060209)_기성신청서(신라호텔6f)_shc-(060504)_Q091208_hardware_sch(키자니아 공사)" xfId="162"/>
    <cellStyle name="?_견적대비표-하드웨어_(060209)_기성신청서(신라호텔6f)_shc-(060504)_Q100126_hardware 제안서(법원,경찰서)" xfId="163"/>
    <cellStyle name="?_견적대비표-하드웨어_Book1" xfId="436"/>
    <cellStyle name="?_견적대비표-하드웨어_Book2" xfId="437"/>
    <cellStyle name="?_견적대비표-하드웨어_Book3" xfId="438"/>
    <cellStyle name="?_견적대비표-하드웨어_Q081207_hardware_spec(용인부속동)" xfId="439"/>
    <cellStyle name="?_견적대비표-하드웨어_Q091208_hardware_sch(키자니아 공사)" xfId="440"/>
    <cellStyle name="?_견적대비표-하드웨어_Q100126_hardware 제안서(법원,경찰서)" xfId="441"/>
    <cellStyle name="?_견적대비표-하드웨어_기성신청서(신라호텔6f)" xfId="170"/>
    <cellStyle name="?_견적대비표-하드웨어_기성신청서(신라호텔6f)_Book1" xfId="171"/>
    <cellStyle name="?_견적대비표-하드웨어_기성신청서(신라호텔6f)_Book2" xfId="172"/>
    <cellStyle name="?_견적대비표-하드웨어_기성신청서(신라호텔6f)_Book3" xfId="173"/>
    <cellStyle name="?_견적대비표-하드웨어_기성신청서(신라호텔6f)_Q081207_hardware_spec(용인부속동)" xfId="174"/>
    <cellStyle name="?_견적대비표-하드웨어_기성신청서(신라호텔6f)_Q091208_hardware_sch(키자니아 공사)" xfId="175"/>
    <cellStyle name="?_견적대비표-하드웨어_기성신청서(신라호텔6f)_Q100126_hardware 제안서(법원,경찰서)" xfId="176"/>
    <cellStyle name="?_견적대비표-하드웨어_기성신청서(신라호텔6f)_shc-(060504)" xfId="177"/>
    <cellStyle name="?_견적대비표-하드웨어_기성신청서(신라호텔6f)_shc-(060504)_Book1" xfId="178"/>
    <cellStyle name="?_견적대비표-하드웨어_기성신청서(신라호텔6f)_shc-(060504)_Book2" xfId="179"/>
    <cellStyle name="?_견적대비표-하드웨어_기성신청서(신라호텔6f)_shc-(060504)_Book3" xfId="180"/>
    <cellStyle name="?_견적대비표-하드웨어_기성신청서(신라호텔6f)_shc-(060504)_Q081207_hardware_spec(용인부속동)" xfId="181"/>
    <cellStyle name="?_견적대비표-하드웨어_기성신청서(신라호텔6f)_shc-(060504)_Q091208_hardware_sch(키자니아 공사)" xfId="182"/>
    <cellStyle name="?_견적대비표-하드웨어_기성신청서(신라호텔6f)_shc-(060504)_Q100126_hardware 제안서(법원,경찰서)" xfId="183"/>
    <cellStyle name="?_견적대비표-하드웨어_미지급품의서" xfId="184"/>
    <cellStyle name="?_견적대비표-하드웨어_미지급품의서_(060209)" xfId="185"/>
    <cellStyle name="?_견적대비표-하드웨어_미지급품의서_(060209)_Book1" xfId="200"/>
    <cellStyle name="?_견적대비표-하드웨어_미지급품의서_(060209)_Book2" xfId="201"/>
    <cellStyle name="?_견적대비표-하드웨어_미지급품의서_(060209)_Book3" xfId="202"/>
    <cellStyle name="?_견적대비표-하드웨어_미지급품의서_(060209)_Q081207_hardware_spec(용인부속동)" xfId="203"/>
    <cellStyle name="?_견적대비표-하드웨어_미지급품의서_(060209)_Q091208_hardware_sch(키자니아 공사)" xfId="204"/>
    <cellStyle name="?_견적대비표-하드웨어_미지급품의서_(060209)_Q100126_hardware 제안서(법원,경찰서)" xfId="205"/>
    <cellStyle name="?_견적대비표-하드웨어_미지급품의서_(060209)_기성신청서(신라호텔6f)" xfId="186"/>
    <cellStyle name="?_견적대비표-하드웨어_미지급품의서_(060209)_기성신청서(신라호텔6f)_Book1" xfId="187"/>
    <cellStyle name="?_견적대비표-하드웨어_미지급품의서_(060209)_기성신청서(신라호텔6f)_Book2" xfId="188"/>
    <cellStyle name="?_견적대비표-하드웨어_미지급품의서_(060209)_기성신청서(신라호텔6f)_Book3" xfId="189"/>
    <cellStyle name="?_견적대비표-하드웨어_미지급품의서_(060209)_기성신청서(신라호텔6f)_Q081207_hardware_spec(용인부속동)" xfId="190"/>
    <cellStyle name="?_견적대비표-하드웨어_미지급품의서_(060209)_기성신청서(신라호텔6f)_Q091208_hardware_sch(키자니아 공사)" xfId="191"/>
    <cellStyle name="?_견적대비표-하드웨어_미지급품의서_(060209)_기성신청서(신라호텔6f)_Q100126_hardware 제안서(법원,경찰서)" xfId="192"/>
    <cellStyle name="?_견적대비표-하드웨어_미지급품의서_(060209)_기성신청서(신라호텔6f)_shc-(060504)" xfId="193"/>
    <cellStyle name="?_견적대비표-하드웨어_미지급품의서_(060209)_기성신청서(신라호텔6f)_shc-(060504)_Book1" xfId="194"/>
    <cellStyle name="?_견적대비표-하드웨어_미지급품의서_(060209)_기성신청서(신라호텔6f)_shc-(060504)_Book2" xfId="195"/>
    <cellStyle name="?_견적대비표-하드웨어_미지급품의서_(060209)_기성신청서(신라호텔6f)_shc-(060504)_Book3" xfId="196"/>
    <cellStyle name="?_견적대비표-하드웨어_미지급품의서_(060209)_기성신청서(신라호텔6f)_shc-(060504)_Q081207_hardware_spec(용인부속동)" xfId="197"/>
    <cellStyle name="?_견적대비표-하드웨어_미지급품의서_(060209)_기성신청서(신라호텔6f)_shc-(060504)_Q091208_hardware_sch(키자니아 공사)" xfId="198"/>
    <cellStyle name="?_견적대비표-하드웨어_미지급품의서_(060209)_기성신청서(신라호텔6f)_shc-(060504)_Q100126_hardware 제안서(법원,경찰서)" xfId="199"/>
    <cellStyle name="?_견적대비표-하드웨어_미지급품의서_Book1" xfId="220"/>
    <cellStyle name="?_견적대비표-하드웨어_미지급품의서_Book2" xfId="221"/>
    <cellStyle name="?_견적대비표-하드웨어_미지급품의서_Book3" xfId="222"/>
    <cellStyle name="?_견적대비표-하드웨어_미지급품의서_Q081207_hardware_spec(용인부속동)" xfId="223"/>
    <cellStyle name="?_견적대비표-하드웨어_미지급품의서_Q091208_hardware_sch(키자니아 공사)" xfId="224"/>
    <cellStyle name="?_견적대비표-하드웨어_미지급품의서_Q100126_hardware 제안서(법원,경찰서)" xfId="225"/>
    <cellStyle name="?_견적대비표-하드웨어_미지급품의서_기성신청서(신라호텔6f)" xfId="206"/>
    <cellStyle name="?_견적대비표-하드웨어_미지급품의서_기성신청서(신라호텔6f)_Book1" xfId="207"/>
    <cellStyle name="?_견적대비표-하드웨어_미지급품의서_기성신청서(신라호텔6f)_Book2" xfId="208"/>
    <cellStyle name="?_견적대비표-하드웨어_미지급품의서_기성신청서(신라호텔6f)_Book3" xfId="209"/>
    <cellStyle name="?_견적대비표-하드웨어_미지급품의서_기성신청서(신라호텔6f)_Q081207_hardware_spec(용인부속동)" xfId="210"/>
    <cellStyle name="?_견적대비표-하드웨어_미지급품의서_기성신청서(신라호텔6f)_Q091208_hardware_sch(키자니아 공사)" xfId="211"/>
    <cellStyle name="?_견적대비표-하드웨어_미지급품의서_기성신청서(신라호텔6f)_Q100126_hardware 제안서(법원,경찰서)" xfId="212"/>
    <cellStyle name="?_견적대비표-하드웨어_미지급품의서_기성신청서(신라호텔6f)_shc-(060504)" xfId="213"/>
    <cellStyle name="?_견적대비표-하드웨어_미지급품의서_기성신청서(신라호텔6f)_shc-(060504)_Book1" xfId="214"/>
    <cellStyle name="?_견적대비표-하드웨어_미지급품의서_기성신청서(신라호텔6f)_shc-(060504)_Book2" xfId="215"/>
    <cellStyle name="?_견적대비표-하드웨어_미지급품의서_기성신청서(신라호텔6f)_shc-(060504)_Book3" xfId="216"/>
    <cellStyle name="?_견적대비표-하드웨어_미지급품의서_기성신청서(신라호텔6f)_shc-(060504)_Q081207_hardware_spec(용인부속동)" xfId="217"/>
    <cellStyle name="?_견적대비표-하드웨어_미지급품의서_기성신청서(신라호텔6f)_shc-(060504)_Q091208_hardware_sch(키자니아 공사)" xfId="218"/>
    <cellStyle name="?_견적대비표-하드웨어_미지급품의서_기성신청서(신라호텔6f)_shc-(060504)_Q100126_hardware 제안서(법원,경찰서)" xfId="219"/>
    <cellStyle name="?_견적대비표-하드웨어_법면유실방지시설" xfId="226"/>
    <cellStyle name="?_견적대비표-하드웨어_법면유실방지시설_(060209)" xfId="227"/>
    <cellStyle name="?_견적대비표-하드웨어_법면유실방지시설_(060209)_Book1" xfId="242"/>
    <cellStyle name="?_견적대비표-하드웨어_법면유실방지시설_(060209)_Book2" xfId="243"/>
    <cellStyle name="?_견적대비표-하드웨어_법면유실방지시설_(060209)_Book3" xfId="244"/>
    <cellStyle name="?_견적대비표-하드웨어_법면유실방지시설_(060209)_Q081207_hardware_spec(용인부속동)" xfId="245"/>
    <cellStyle name="?_견적대비표-하드웨어_법면유실방지시설_(060209)_Q091208_hardware_sch(키자니아 공사)" xfId="246"/>
    <cellStyle name="?_견적대비표-하드웨어_법면유실방지시설_(060209)_Q100126_hardware 제안서(법원,경찰서)" xfId="247"/>
    <cellStyle name="?_견적대비표-하드웨어_법면유실방지시설_(060209)_기성신청서(신라호텔6f)" xfId="228"/>
    <cellStyle name="?_견적대비표-하드웨어_법면유실방지시설_(060209)_기성신청서(신라호텔6f)_Book1" xfId="229"/>
    <cellStyle name="?_견적대비표-하드웨어_법면유실방지시설_(060209)_기성신청서(신라호텔6f)_Book2" xfId="230"/>
    <cellStyle name="?_견적대비표-하드웨어_법면유실방지시설_(060209)_기성신청서(신라호텔6f)_Book3" xfId="231"/>
    <cellStyle name="?_견적대비표-하드웨어_법면유실방지시설_(060209)_기성신청서(신라호텔6f)_Q081207_hardware_spec(용인부속동)" xfId="232"/>
    <cellStyle name="?_견적대비표-하드웨어_법면유실방지시설_(060209)_기성신청서(신라호텔6f)_Q091208_hardware_sch(키자니아 공사)" xfId="233"/>
    <cellStyle name="?_견적대비표-하드웨어_법면유실방지시설_(060209)_기성신청서(신라호텔6f)_Q100126_hardware 제안서(법원,경찰서)" xfId="234"/>
    <cellStyle name="?_견적대비표-하드웨어_법면유실방지시설_(060209)_기성신청서(신라호텔6f)_shc-(060504)" xfId="235"/>
    <cellStyle name="?_견적대비표-하드웨어_법면유실방지시설_(060209)_기성신청서(신라호텔6f)_shc-(060504)_Book1" xfId="236"/>
    <cellStyle name="?_견적대비표-하드웨어_법면유실방지시설_(060209)_기성신청서(신라호텔6f)_shc-(060504)_Book2" xfId="237"/>
    <cellStyle name="?_견적대비표-하드웨어_법면유실방지시설_(060209)_기성신청서(신라호텔6f)_shc-(060504)_Book3" xfId="238"/>
    <cellStyle name="?_견적대비표-하드웨어_법면유실방지시설_(060209)_기성신청서(신라호텔6f)_shc-(060504)_Q081207_hardware_spec(용인부속동)" xfId="239"/>
    <cellStyle name="?_견적대비표-하드웨어_법면유실방지시설_(060209)_기성신청서(신라호텔6f)_shc-(060504)_Q091208_hardware_sch(키자니아 공사)" xfId="240"/>
    <cellStyle name="?_견적대비표-하드웨어_법면유실방지시설_(060209)_기성신청서(신라호텔6f)_shc-(060504)_Q100126_hardware 제안서(법원,경찰서)" xfId="241"/>
    <cellStyle name="?_견적대비표-하드웨어_법면유실방지시설_Book1" xfId="262"/>
    <cellStyle name="?_견적대비표-하드웨어_법면유실방지시설_Book2" xfId="263"/>
    <cellStyle name="?_견적대비표-하드웨어_법면유실방지시설_Book3" xfId="264"/>
    <cellStyle name="?_견적대비표-하드웨어_법면유실방지시설_Q081207_hardware_spec(용인부속동)" xfId="265"/>
    <cellStyle name="?_견적대비표-하드웨어_법면유실방지시설_Q091208_hardware_sch(키자니아 공사)" xfId="266"/>
    <cellStyle name="?_견적대비표-하드웨어_법면유실방지시설_Q100126_hardware 제안서(법원,경찰서)" xfId="267"/>
    <cellStyle name="?_견적대비표-하드웨어_법면유실방지시설_기성신청서(신라호텔6f)" xfId="248"/>
    <cellStyle name="?_견적대비표-하드웨어_법면유실방지시설_기성신청서(신라호텔6f)_Book1" xfId="249"/>
    <cellStyle name="?_견적대비표-하드웨어_법면유실방지시설_기성신청서(신라호텔6f)_Book2" xfId="250"/>
    <cellStyle name="?_견적대비표-하드웨어_법면유실방지시설_기성신청서(신라호텔6f)_Book3" xfId="251"/>
    <cellStyle name="?_견적대비표-하드웨어_법면유실방지시설_기성신청서(신라호텔6f)_Q081207_hardware_spec(용인부속동)" xfId="252"/>
    <cellStyle name="?_견적대비표-하드웨어_법면유실방지시설_기성신청서(신라호텔6f)_Q091208_hardware_sch(키자니아 공사)" xfId="253"/>
    <cellStyle name="?_견적대비표-하드웨어_법면유실방지시설_기성신청서(신라호텔6f)_Q100126_hardware 제안서(법원,경찰서)" xfId="254"/>
    <cellStyle name="?_견적대비표-하드웨어_법면유실방지시설_기성신청서(신라호텔6f)_shc-(060504)" xfId="255"/>
    <cellStyle name="?_견적대비표-하드웨어_법면유실방지시설_기성신청서(신라호텔6f)_shc-(060504)_Book1" xfId="256"/>
    <cellStyle name="?_견적대비표-하드웨어_법면유실방지시설_기성신청서(신라호텔6f)_shc-(060504)_Book2" xfId="257"/>
    <cellStyle name="?_견적대비표-하드웨어_법면유실방지시설_기성신청서(신라호텔6f)_shc-(060504)_Book3" xfId="258"/>
    <cellStyle name="?_견적대비표-하드웨어_법면유실방지시설_기성신청서(신라호텔6f)_shc-(060504)_Q081207_hardware_spec(용인부속동)" xfId="259"/>
    <cellStyle name="?_견적대비표-하드웨어_법면유실방지시설_기성신청서(신라호텔6f)_shc-(060504)_Q091208_hardware_sch(키자니아 공사)" xfId="260"/>
    <cellStyle name="?_견적대비표-하드웨어_법면유실방지시설_기성신청서(신라호텔6f)_shc-(060504)_Q100126_hardware 제안서(법원,경찰서)" xfId="261"/>
    <cellStyle name="?_견적대비표-하드웨어_수목이식품의" xfId="268"/>
    <cellStyle name="?_견적대비표-하드웨어_수목이식품의_(060209)" xfId="269"/>
    <cellStyle name="?_견적대비표-하드웨어_수목이식품의_(060209)_Book1" xfId="284"/>
    <cellStyle name="?_견적대비표-하드웨어_수목이식품의_(060209)_Book2" xfId="285"/>
    <cellStyle name="?_견적대비표-하드웨어_수목이식품의_(060209)_Book3" xfId="286"/>
    <cellStyle name="?_견적대비표-하드웨어_수목이식품의_(060209)_Q081207_hardware_spec(용인부속동)" xfId="287"/>
    <cellStyle name="?_견적대비표-하드웨어_수목이식품의_(060209)_Q091208_hardware_sch(키자니아 공사)" xfId="288"/>
    <cellStyle name="?_견적대비표-하드웨어_수목이식품의_(060209)_Q100126_hardware 제안서(법원,경찰서)" xfId="289"/>
    <cellStyle name="?_견적대비표-하드웨어_수목이식품의_(060209)_기성신청서(신라호텔6f)" xfId="270"/>
    <cellStyle name="?_견적대비표-하드웨어_수목이식품의_(060209)_기성신청서(신라호텔6f)_Book1" xfId="271"/>
    <cellStyle name="?_견적대비표-하드웨어_수목이식품의_(060209)_기성신청서(신라호텔6f)_Book2" xfId="272"/>
    <cellStyle name="?_견적대비표-하드웨어_수목이식품의_(060209)_기성신청서(신라호텔6f)_Book3" xfId="273"/>
    <cellStyle name="?_견적대비표-하드웨어_수목이식품의_(060209)_기성신청서(신라호텔6f)_Q081207_hardware_spec(용인부속동)" xfId="274"/>
    <cellStyle name="?_견적대비표-하드웨어_수목이식품의_(060209)_기성신청서(신라호텔6f)_Q091208_hardware_sch(키자니아 공사)" xfId="275"/>
    <cellStyle name="?_견적대비표-하드웨어_수목이식품의_(060209)_기성신청서(신라호텔6f)_Q100126_hardware 제안서(법원,경찰서)" xfId="276"/>
    <cellStyle name="?_견적대비표-하드웨어_수목이식품의_(060209)_기성신청서(신라호텔6f)_shc-(060504)" xfId="277"/>
    <cellStyle name="?_견적대비표-하드웨어_수목이식품의_(060209)_기성신청서(신라호텔6f)_shc-(060504)_Book1" xfId="278"/>
    <cellStyle name="?_견적대비표-하드웨어_수목이식품의_(060209)_기성신청서(신라호텔6f)_shc-(060504)_Book2" xfId="279"/>
    <cellStyle name="?_견적대비표-하드웨어_수목이식품의_(060209)_기성신청서(신라호텔6f)_shc-(060504)_Book3" xfId="280"/>
    <cellStyle name="?_견적대비표-하드웨어_수목이식품의_(060209)_기성신청서(신라호텔6f)_shc-(060504)_Q081207_hardware_spec(용인부속동)" xfId="281"/>
    <cellStyle name="?_견적대비표-하드웨어_수목이식품의_(060209)_기성신청서(신라호텔6f)_shc-(060504)_Q091208_hardware_sch(키자니아 공사)" xfId="282"/>
    <cellStyle name="?_견적대비표-하드웨어_수목이식품의_(060209)_기성신청서(신라호텔6f)_shc-(060504)_Q100126_hardware 제안서(법원,경찰서)" xfId="283"/>
    <cellStyle name="?_견적대비표-하드웨어_수목이식품의_Book1" xfId="304"/>
    <cellStyle name="?_견적대비표-하드웨어_수목이식품의_Book2" xfId="305"/>
    <cellStyle name="?_견적대비표-하드웨어_수목이식품의_Book3" xfId="306"/>
    <cellStyle name="?_견적대비표-하드웨어_수목이식품의_Q081207_hardware_spec(용인부속동)" xfId="307"/>
    <cellStyle name="?_견적대비표-하드웨어_수목이식품의_Q091208_hardware_sch(키자니아 공사)" xfId="308"/>
    <cellStyle name="?_견적대비표-하드웨어_수목이식품의_Q100126_hardware 제안서(법원,경찰서)" xfId="309"/>
    <cellStyle name="?_견적대비표-하드웨어_수목이식품의_기성신청서(신라호텔6f)" xfId="290"/>
    <cellStyle name="?_견적대비표-하드웨어_수목이식품의_기성신청서(신라호텔6f)_Book1" xfId="291"/>
    <cellStyle name="?_견적대비표-하드웨어_수목이식품의_기성신청서(신라호텔6f)_Book2" xfId="292"/>
    <cellStyle name="?_견적대비표-하드웨어_수목이식품의_기성신청서(신라호텔6f)_Book3" xfId="293"/>
    <cellStyle name="?_견적대비표-하드웨어_수목이식품의_기성신청서(신라호텔6f)_Q081207_hardware_spec(용인부속동)" xfId="294"/>
    <cellStyle name="?_견적대비표-하드웨어_수목이식품의_기성신청서(신라호텔6f)_Q091208_hardware_sch(키자니아 공사)" xfId="295"/>
    <cellStyle name="?_견적대비표-하드웨어_수목이식품의_기성신청서(신라호텔6f)_Q100126_hardware 제안서(법원,경찰서)" xfId="296"/>
    <cellStyle name="?_견적대비표-하드웨어_수목이식품의_기성신청서(신라호텔6f)_shc-(060504)" xfId="297"/>
    <cellStyle name="?_견적대비표-하드웨어_수목이식품의_기성신청서(신라호텔6f)_shc-(060504)_Book1" xfId="298"/>
    <cellStyle name="?_견적대비표-하드웨어_수목이식품의_기성신청서(신라호텔6f)_shc-(060504)_Book2" xfId="299"/>
    <cellStyle name="?_견적대비표-하드웨어_수목이식품의_기성신청서(신라호텔6f)_shc-(060504)_Book3" xfId="300"/>
    <cellStyle name="?_견적대비표-하드웨어_수목이식품의_기성신청서(신라호텔6f)_shc-(060504)_Q081207_hardware_spec(용인부속동)" xfId="301"/>
    <cellStyle name="?_견적대비표-하드웨어_수목이식품의_기성신청서(신라호텔6f)_shc-(060504)_Q091208_hardware_sch(키자니아 공사)" xfId="302"/>
    <cellStyle name="?_견적대비표-하드웨어_수목이식품의_기성신청서(신라호텔6f)_shc-(060504)_Q100126_hardware 제안서(법원,경찰서)" xfId="303"/>
    <cellStyle name="?_견적대비표-하드웨어_와이어메쉬투입" xfId="310"/>
    <cellStyle name="?_견적대비표-하드웨어_와이어메쉬투입_(060209)" xfId="311"/>
    <cellStyle name="?_견적대비표-하드웨어_와이어메쉬투입_(060209)_Book1" xfId="326"/>
    <cellStyle name="?_견적대비표-하드웨어_와이어메쉬투입_(060209)_Book2" xfId="327"/>
    <cellStyle name="?_견적대비표-하드웨어_와이어메쉬투입_(060209)_Book3" xfId="328"/>
    <cellStyle name="?_견적대비표-하드웨어_와이어메쉬투입_(060209)_Q081207_hardware_spec(용인부속동)" xfId="329"/>
    <cellStyle name="?_견적대비표-하드웨어_와이어메쉬투입_(060209)_Q091208_hardware_sch(키자니아 공사)" xfId="330"/>
    <cellStyle name="?_견적대비표-하드웨어_와이어메쉬투입_(060209)_Q100126_hardware 제안서(법원,경찰서)" xfId="331"/>
    <cellStyle name="?_견적대비표-하드웨어_와이어메쉬투입_(060209)_기성신청서(신라호텔6f)" xfId="312"/>
    <cellStyle name="?_견적대비표-하드웨어_와이어메쉬투입_(060209)_기성신청서(신라호텔6f)_Book1" xfId="313"/>
    <cellStyle name="?_견적대비표-하드웨어_와이어메쉬투입_(060209)_기성신청서(신라호텔6f)_Book2" xfId="314"/>
    <cellStyle name="?_견적대비표-하드웨어_와이어메쉬투입_(060209)_기성신청서(신라호텔6f)_Book3" xfId="315"/>
    <cellStyle name="?_견적대비표-하드웨어_와이어메쉬투입_(060209)_기성신청서(신라호텔6f)_Q081207_hardware_spec(용인부속동)" xfId="316"/>
    <cellStyle name="?_견적대비표-하드웨어_와이어메쉬투입_(060209)_기성신청서(신라호텔6f)_Q091208_hardware_sch(키자니아 공사)" xfId="317"/>
    <cellStyle name="?_견적대비표-하드웨어_와이어메쉬투입_(060209)_기성신청서(신라호텔6f)_Q100126_hardware 제안서(법원,경찰서)" xfId="318"/>
    <cellStyle name="?_견적대비표-하드웨어_와이어메쉬투입_(060209)_기성신청서(신라호텔6f)_shc-(060504)" xfId="319"/>
    <cellStyle name="?_견적대비표-하드웨어_와이어메쉬투입_(060209)_기성신청서(신라호텔6f)_shc-(060504)_Book1" xfId="320"/>
    <cellStyle name="?_견적대비표-하드웨어_와이어메쉬투입_(060209)_기성신청서(신라호텔6f)_shc-(060504)_Book2" xfId="321"/>
    <cellStyle name="?_견적대비표-하드웨어_와이어메쉬투입_(060209)_기성신청서(신라호텔6f)_shc-(060504)_Book3" xfId="322"/>
    <cellStyle name="?_견적대비표-하드웨어_와이어메쉬투입_(060209)_기성신청서(신라호텔6f)_shc-(060504)_Q081207_hardware_spec(용인부속동)" xfId="323"/>
    <cellStyle name="?_견적대비표-하드웨어_와이어메쉬투입_(060209)_기성신청서(신라호텔6f)_shc-(060504)_Q091208_hardware_sch(키자니아 공사)" xfId="324"/>
    <cellStyle name="?_견적대비표-하드웨어_와이어메쉬투입_(060209)_기성신청서(신라호텔6f)_shc-(060504)_Q100126_hardware 제안서(법원,경찰서)" xfId="325"/>
    <cellStyle name="?_견적대비표-하드웨어_와이어메쉬투입_Book1" xfId="346"/>
    <cellStyle name="?_견적대비표-하드웨어_와이어메쉬투입_Book2" xfId="347"/>
    <cellStyle name="?_견적대비표-하드웨어_와이어메쉬투입_Book3" xfId="348"/>
    <cellStyle name="?_견적대비표-하드웨어_와이어메쉬투입_Q081207_hardware_spec(용인부속동)" xfId="349"/>
    <cellStyle name="?_견적대비표-하드웨어_와이어메쉬투입_Q091208_hardware_sch(키자니아 공사)" xfId="350"/>
    <cellStyle name="?_견적대비표-하드웨어_와이어메쉬투입_Q100126_hardware 제안서(법원,경찰서)" xfId="351"/>
    <cellStyle name="?_견적대비표-하드웨어_와이어메쉬투입_기성신청서(신라호텔6f)" xfId="332"/>
    <cellStyle name="?_견적대비표-하드웨어_와이어메쉬투입_기성신청서(신라호텔6f)_Book1" xfId="333"/>
    <cellStyle name="?_견적대비표-하드웨어_와이어메쉬투입_기성신청서(신라호텔6f)_Book2" xfId="334"/>
    <cellStyle name="?_견적대비표-하드웨어_와이어메쉬투입_기성신청서(신라호텔6f)_Book3" xfId="335"/>
    <cellStyle name="?_견적대비표-하드웨어_와이어메쉬투입_기성신청서(신라호텔6f)_Q081207_hardware_spec(용인부속동)" xfId="336"/>
    <cellStyle name="?_견적대비표-하드웨어_와이어메쉬투입_기성신청서(신라호텔6f)_Q091208_hardware_sch(키자니아 공사)" xfId="337"/>
    <cellStyle name="?_견적대비표-하드웨어_와이어메쉬투입_기성신청서(신라호텔6f)_Q100126_hardware 제안서(법원,경찰서)" xfId="338"/>
    <cellStyle name="?_견적대비표-하드웨어_와이어메쉬투입_기성신청서(신라호텔6f)_shc-(060504)" xfId="339"/>
    <cellStyle name="?_견적대비표-하드웨어_와이어메쉬투입_기성신청서(신라호텔6f)_shc-(060504)_Book1" xfId="340"/>
    <cellStyle name="?_견적대비표-하드웨어_와이어메쉬투입_기성신청서(신라호텔6f)_shc-(060504)_Book2" xfId="341"/>
    <cellStyle name="?_견적대비표-하드웨어_와이어메쉬투입_기성신청서(신라호텔6f)_shc-(060504)_Book3" xfId="342"/>
    <cellStyle name="?_견적대비표-하드웨어_와이어메쉬투입_기성신청서(신라호텔6f)_shc-(060504)_Q081207_hardware_spec(용인부속동)" xfId="343"/>
    <cellStyle name="?_견적대비표-하드웨어_와이어메쉬투입_기성신청서(신라호텔6f)_shc-(060504)_Q091208_hardware_sch(키자니아 공사)" xfId="344"/>
    <cellStyle name="?_견적대비표-하드웨어_와이어메쉬투입_기성신청서(신라호텔6f)_shc-(060504)_Q100126_hardware 제안서(법원,경찰서)" xfId="345"/>
    <cellStyle name="?_견적대비표-하드웨어_지장전주이설" xfId="352"/>
    <cellStyle name="?_견적대비표-하드웨어_지장전주이설_(060209)" xfId="353"/>
    <cellStyle name="?_견적대비표-하드웨어_지장전주이설_(060209)_Book1" xfId="368"/>
    <cellStyle name="?_견적대비표-하드웨어_지장전주이설_(060209)_Book2" xfId="369"/>
    <cellStyle name="?_견적대비표-하드웨어_지장전주이설_(060209)_Book3" xfId="370"/>
    <cellStyle name="?_견적대비표-하드웨어_지장전주이설_(060209)_Q081207_hardware_spec(용인부속동)" xfId="371"/>
    <cellStyle name="?_견적대비표-하드웨어_지장전주이설_(060209)_Q091208_hardware_sch(키자니아 공사)" xfId="372"/>
    <cellStyle name="?_견적대비표-하드웨어_지장전주이설_(060209)_Q100126_hardware 제안서(법원,경찰서)" xfId="373"/>
    <cellStyle name="?_견적대비표-하드웨어_지장전주이설_(060209)_기성신청서(신라호텔6f)" xfId="354"/>
    <cellStyle name="?_견적대비표-하드웨어_지장전주이설_(060209)_기성신청서(신라호텔6f)_Book1" xfId="355"/>
    <cellStyle name="?_견적대비표-하드웨어_지장전주이설_(060209)_기성신청서(신라호텔6f)_Book2" xfId="356"/>
    <cellStyle name="?_견적대비표-하드웨어_지장전주이설_(060209)_기성신청서(신라호텔6f)_Book3" xfId="357"/>
    <cellStyle name="?_견적대비표-하드웨어_지장전주이설_(060209)_기성신청서(신라호텔6f)_Q081207_hardware_spec(용인부속동)" xfId="358"/>
    <cellStyle name="?_견적대비표-하드웨어_지장전주이설_(060209)_기성신청서(신라호텔6f)_Q091208_hardware_sch(키자니아 공사)" xfId="359"/>
    <cellStyle name="?_견적대비표-하드웨어_지장전주이설_(060209)_기성신청서(신라호텔6f)_Q100126_hardware 제안서(법원,경찰서)" xfId="360"/>
    <cellStyle name="?_견적대비표-하드웨어_지장전주이설_(060209)_기성신청서(신라호텔6f)_shc-(060504)" xfId="361"/>
    <cellStyle name="?_견적대비표-하드웨어_지장전주이설_(060209)_기성신청서(신라호텔6f)_shc-(060504)_Book1" xfId="362"/>
    <cellStyle name="?_견적대비표-하드웨어_지장전주이설_(060209)_기성신청서(신라호텔6f)_shc-(060504)_Book2" xfId="363"/>
    <cellStyle name="?_견적대비표-하드웨어_지장전주이설_(060209)_기성신청서(신라호텔6f)_shc-(060504)_Book3" xfId="364"/>
    <cellStyle name="?_견적대비표-하드웨어_지장전주이설_(060209)_기성신청서(신라호텔6f)_shc-(060504)_Q081207_hardware_spec(용인부속동)" xfId="365"/>
    <cellStyle name="?_견적대비표-하드웨어_지장전주이설_(060209)_기성신청서(신라호텔6f)_shc-(060504)_Q091208_hardware_sch(키자니아 공사)" xfId="366"/>
    <cellStyle name="?_견적대비표-하드웨어_지장전주이설_(060209)_기성신청서(신라호텔6f)_shc-(060504)_Q100126_hardware 제안서(법원,경찰서)" xfId="367"/>
    <cellStyle name="?_견적대비표-하드웨어_지장전주이설_Book1" xfId="388"/>
    <cellStyle name="?_견적대비표-하드웨어_지장전주이설_Book2" xfId="389"/>
    <cellStyle name="?_견적대비표-하드웨어_지장전주이설_Book3" xfId="390"/>
    <cellStyle name="?_견적대비표-하드웨어_지장전주이설_Q081207_hardware_spec(용인부속동)" xfId="391"/>
    <cellStyle name="?_견적대비표-하드웨어_지장전주이설_Q091208_hardware_sch(키자니아 공사)" xfId="392"/>
    <cellStyle name="?_견적대비표-하드웨어_지장전주이설_Q100126_hardware 제안서(법원,경찰서)" xfId="393"/>
    <cellStyle name="?_견적대비표-하드웨어_지장전주이설_기성신청서(신라호텔6f)" xfId="374"/>
    <cellStyle name="?_견적대비표-하드웨어_지장전주이설_기성신청서(신라호텔6f)_Book1" xfId="375"/>
    <cellStyle name="?_견적대비표-하드웨어_지장전주이설_기성신청서(신라호텔6f)_Book2" xfId="376"/>
    <cellStyle name="?_견적대비표-하드웨어_지장전주이설_기성신청서(신라호텔6f)_Book3" xfId="377"/>
    <cellStyle name="?_견적대비표-하드웨어_지장전주이설_기성신청서(신라호텔6f)_Q081207_hardware_spec(용인부속동)" xfId="378"/>
    <cellStyle name="?_견적대비표-하드웨어_지장전주이설_기성신청서(신라호텔6f)_Q091208_hardware_sch(키자니아 공사)" xfId="379"/>
    <cellStyle name="?_견적대비표-하드웨어_지장전주이설_기성신청서(신라호텔6f)_Q100126_hardware 제안서(법원,경찰서)" xfId="380"/>
    <cellStyle name="?_견적대비표-하드웨어_지장전주이설_기성신청서(신라호텔6f)_shc-(060504)" xfId="381"/>
    <cellStyle name="?_견적대비표-하드웨어_지장전주이설_기성신청서(신라호텔6f)_shc-(060504)_Book1" xfId="382"/>
    <cellStyle name="?_견적대비표-하드웨어_지장전주이설_기성신청서(신라호텔6f)_shc-(060504)_Book2" xfId="383"/>
    <cellStyle name="?_견적대비표-하드웨어_지장전주이설_기성신청서(신라호텔6f)_shc-(060504)_Book3" xfId="384"/>
    <cellStyle name="?_견적대비표-하드웨어_지장전주이설_기성신청서(신라호텔6f)_shc-(060504)_Q081207_hardware_spec(용인부속동)" xfId="385"/>
    <cellStyle name="?_견적대비표-하드웨어_지장전주이설_기성신청서(신라호텔6f)_shc-(060504)_Q091208_hardware_sch(키자니아 공사)" xfId="386"/>
    <cellStyle name="?_견적대비표-하드웨어_지장전주이설_기성신청서(신라호텔6f)_shc-(060504)_Q100126_hardware 제안서(법원,경찰서)" xfId="387"/>
    <cellStyle name="?_견적대비표-하드웨어_폐기물처리비" xfId="394"/>
    <cellStyle name="?_견적대비표-하드웨어_폐기물처리비_(060209)" xfId="395"/>
    <cellStyle name="?_견적대비표-하드웨어_폐기물처리비_(060209)_Book1" xfId="410"/>
    <cellStyle name="?_견적대비표-하드웨어_폐기물처리비_(060209)_Book2" xfId="411"/>
    <cellStyle name="?_견적대비표-하드웨어_폐기물처리비_(060209)_Book3" xfId="412"/>
    <cellStyle name="?_견적대비표-하드웨어_폐기물처리비_(060209)_Q081207_hardware_spec(용인부속동)" xfId="413"/>
    <cellStyle name="?_견적대비표-하드웨어_폐기물처리비_(060209)_Q091208_hardware_sch(키자니아 공사)" xfId="414"/>
    <cellStyle name="?_견적대비표-하드웨어_폐기물처리비_(060209)_Q100126_hardware 제안서(법원,경찰서)" xfId="415"/>
    <cellStyle name="?_견적대비표-하드웨어_폐기물처리비_(060209)_기성신청서(신라호텔6f)" xfId="396"/>
    <cellStyle name="?_견적대비표-하드웨어_폐기물처리비_(060209)_기성신청서(신라호텔6f)_Book1" xfId="397"/>
    <cellStyle name="?_견적대비표-하드웨어_폐기물처리비_(060209)_기성신청서(신라호텔6f)_Book2" xfId="398"/>
    <cellStyle name="?_견적대비표-하드웨어_폐기물처리비_(060209)_기성신청서(신라호텔6f)_Book3" xfId="399"/>
    <cellStyle name="?_견적대비표-하드웨어_폐기물처리비_(060209)_기성신청서(신라호텔6f)_Q081207_hardware_spec(용인부속동)" xfId="400"/>
    <cellStyle name="?_견적대비표-하드웨어_폐기물처리비_(060209)_기성신청서(신라호텔6f)_Q091208_hardware_sch(키자니아 공사)" xfId="401"/>
    <cellStyle name="?_견적대비표-하드웨어_폐기물처리비_(060209)_기성신청서(신라호텔6f)_Q100126_hardware 제안서(법원,경찰서)" xfId="402"/>
    <cellStyle name="?_견적대비표-하드웨어_폐기물처리비_(060209)_기성신청서(신라호텔6f)_shc-(060504)" xfId="403"/>
    <cellStyle name="?_견적대비표-하드웨어_폐기물처리비_(060209)_기성신청서(신라호텔6f)_shc-(060504)_Book1" xfId="404"/>
    <cellStyle name="?_견적대비표-하드웨어_폐기물처리비_(060209)_기성신청서(신라호텔6f)_shc-(060504)_Book2" xfId="405"/>
    <cellStyle name="?_견적대비표-하드웨어_폐기물처리비_(060209)_기성신청서(신라호텔6f)_shc-(060504)_Book3" xfId="406"/>
    <cellStyle name="?_견적대비표-하드웨어_폐기물처리비_(060209)_기성신청서(신라호텔6f)_shc-(060504)_Q081207_hardware_spec(용인부속동)" xfId="407"/>
    <cellStyle name="?_견적대비표-하드웨어_폐기물처리비_(060209)_기성신청서(신라호텔6f)_shc-(060504)_Q091208_hardware_sch(키자니아 공사)" xfId="408"/>
    <cellStyle name="?_견적대비표-하드웨어_폐기물처리비_(060209)_기성신청서(신라호텔6f)_shc-(060504)_Q100126_hardware 제안서(법원,경찰서)" xfId="409"/>
    <cellStyle name="?_견적대비표-하드웨어_폐기물처리비_Book1" xfId="430"/>
    <cellStyle name="?_견적대비표-하드웨어_폐기물처리비_Book2" xfId="431"/>
    <cellStyle name="?_견적대비표-하드웨어_폐기물처리비_Book3" xfId="432"/>
    <cellStyle name="?_견적대비표-하드웨어_폐기물처리비_Q081207_hardware_spec(용인부속동)" xfId="433"/>
    <cellStyle name="?_견적대비표-하드웨어_폐기물처리비_Q091208_hardware_sch(키자니아 공사)" xfId="434"/>
    <cellStyle name="?_견적대비표-하드웨어_폐기물처리비_Q100126_hardware 제안서(법원,경찰서)" xfId="435"/>
    <cellStyle name="?_견적대비표-하드웨어_폐기물처리비_기성신청서(신라호텔6f)" xfId="416"/>
    <cellStyle name="?_견적대비표-하드웨어_폐기물처리비_기성신청서(신라호텔6f)_Book1" xfId="417"/>
    <cellStyle name="?_견적대비표-하드웨어_폐기물처리비_기성신청서(신라호텔6f)_Book2" xfId="418"/>
    <cellStyle name="?_견적대비표-하드웨어_폐기물처리비_기성신청서(신라호텔6f)_Book3" xfId="419"/>
    <cellStyle name="?_견적대비표-하드웨어_폐기물처리비_기성신청서(신라호텔6f)_Q081207_hardware_spec(용인부속동)" xfId="420"/>
    <cellStyle name="?_견적대비표-하드웨어_폐기물처리비_기성신청서(신라호텔6f)_Q091208_hardware_sch(키자니아 공사)" xfId="421"/>
    <cellStyle name="?_견적대비표-하드웨어_폐기물처리비_기성신청서(신라호텔6f)_Q100126_hardware 제안서(법원,경찰서)" xfId="422"/>
    <cellStyle name="?_견적대비표-하드웨어_폐기물처리비_기성신청서(신라호텔6f)_shc-(060504)" xfId="423"/>
    <cellStyle name="?_견적대비표-하드웨어_폐기물처리비_기성신청서(신라호텔6f)_shc-(060504)_Book1" xfId="424"/>
    <cellStyle name="?_견적대비표-하드웨어_폐기물처리비_기성신청서(신라호텔6f)_shc-(060504)_Book2" xfId="425"/>
    <cellStyle name="?_견적대비표-하드웨어_폐기물처리비_기성신청서(신라호텔6f)_shc-(060504)_Book3" xfId="426"/>
    <cellStyle name="?_견적대비표-하드웨어_폐기물처리비_기성신청서(신라호텔6f)_shc-(060504)_Q081207_hardware_spec(용인부속동)" xfId="427"/>
    <cellStyle name="?_견적대비표-하드웨어_폐기물처리비_기성신청서(신라호텔6f)_shc-(060504)_Q091208_hardware_sch(키자니아 공사)" xfId="428"/>
    <cellStyle name="?_견적대비표-하드웨어_폐기물처리비_기성신청서(신라호텔6f)_shc-(060504)_Q100126_hardware 제안서(법원,경찰서)" xfId="429"/>
    <cellStyle name="?_실행현장검토안(20010412)" xfId="442"/>
    <cellStyle name="?_실행현장검토안(20010412)_(060209)" xfId="443"/>
    <cellStyle name="?_실행현장검토안(20010412)_(060209)_Book1" xfId="458"/>
    <cellStyle name="?_실행현장검토안(20010412)_(060209)_Book2" xfId="459"/>
    <cellStyle name="?_실행현장검토안(20010412)_(060209)_Book3" xfId="460"/>
    <cellStyle name="?_실행현장검토안(20010412)_(060209)_Q081207_hardware_spec(용인부속동)" xfId="461"/>
    <cellStyle name="?_실행현장검토안(20010412)_(060209)_Q091208_hardware_sch(키자니아 공사)" xfId="462"/>
    <cellStyle name="?_실행현장검토안(20010412)_(060209)_Q100126_hardware 제안서(법원,경찰서)" xfId="463"/>
    <cellStyle name="?_실행현장검토안(20010412)_(060209)_기성신청서(신라호텔6f)" xfId="444"/>
    <cellStyle name="?_실행현장검토안(20010412)_(060209)_기성신청서(신라호텔6f)_Book1" xfId="445"/>
    <cellStyle name="?_실행현장검토안(20010412)_(060209)_기성신청서(신라호텔6f)_Book2" xfId="446"/>
    <cellStyle name="?_실행현장검토안(20010412)_(060209)_기성신청서(신라호텔6f)_Book3" xfId="447"/>
    <cellStyle name="?_실행현장검토안(20010412)_(060209)_기성신청서(신라호텔6f)_Q081207_hardware_spec(용인부속동)" xfId="448"/>
    <cellStyle name="?_실행현장검토안(20010412)_(060209)_기성신청서(신라호텔6f)_Q091208_hardware_sch(키자니아 공사)" xfId="449"/>
    <cellStyle name="?_실행현장검토안(20010412)_(060209)_기성신청서(신라호텔6f)_Q100126_hardware 제안서(법원,경찰서)" xfId="450"/>
    <cellStyle name="?_실행현장검토안(20010412)_(060209)_기성신청서(신라호텔6f)_shc-(060504)" xfId="451"/>
    <cellStyle name="?_실행현장검토안(20010412)_(060209)_기성신청서(신라호텔6f)_shc-(060504)_Book1" xfId="452"/>
    <cellStyle name="?_실행현장검토안(20010412)_(060209)_기성신청서(신라호텔6f)_shc-(060504)_Book2" xfId="453"/>
    <cellStyle name="?_실행현장검토안(20010412)_(060209)_기성신청서(신라호텔6f)_shc-(060504)_Book3" xfId="454"/>
    <cellStyle name="?_실행현장검토안(20010412)_(060209)_기성신청서(신라호텔6f)_shc-(060504)_Q081207_hardware_spec(용인부속동)" xfId="455"/>
    <cellStyle name="?_실행현장검토안(20010412)_(060209)_기성신청서(신라호텔6f)_shc-(060504)_Q091208_hardware_sch(키자니아 공사)" xfId="456"/>
    <cellStyle name="?_실행현장검토안(20010412)_(060209)_기성신청서(신라호텔6f)_shc-(060504)_Q100126_hardware 제안서(법원,경찰서)" xfId="457"/>
    <cellStyle name="?_실행현장검토안(20010412)_Book1" xfId="730"/>
    <cellStyle name="?_실행현장검토안(20010412)_Book2" xfId="731"/>
    <cellStyle name="?_실행현장검토안(20010412)_Book3" xfId="732"/>
    <cellStyle name="?_실행현장검토안(20010412)_Q081207_hardware_spec(용인부속동)" xfId="733"/>
    <cellStyle name="?_실행현장검토안(20010412)_Q091208_hardware_sch(키자니아 공사)" xfId="734"/>
    <cellStyle name="?_실행현장검토안(20010412)_Q100126_hardware 제안서(법원,경찰서)" xfId="735"/>
    <cellStyle name="?_실행현장검토안(20010412)_기성신청서(신라호텔6f)" xfId="464"/>
    <cellStyle name="?_실행현장검토안(20010412)_기성신청서(신라호텔6f)_Book1" xfId="465"/>
    <cellStyle name="?_실행현장검토안(20010412)_기성신청서(신라호텔6f)_Book2" xfId="466"/>
    <cellStyle name="?_실행현장검토안(20010412)_기성신청서(신라호텔6f)_Book3" xfId="467"/>
    <cellStyle name="?_실행현장검토안(20010412)_기성신청서(신라호텔6f)_Q081207_hardware_spec(용인부속동)" xfId="468"/>
    <cellStyle name="?_실행현장검토안(20010412)_기성신청서(신라호텔6f)_Q091208_hardware_sch(키자니아 공사)" xfId="469"/>
    <cellStyle name="?_실행현장검토안(20010412)_기성신청서(신라호텔6f)_Q100126_hardware 제안서(법원,경찰서)" xfId="470"/>
    <cellStyle name="?_실행현장검토안(20010412)_기성신청서(신라호텔6f)_shc-(060504)" xfId="471"/>
    <cellStyle name="?_실행현장검토안(20010412)_기성신청서(신라호텔6f)_shc-(060504)_Book1" xfId="472"/>
    <cellStyle name="?_실행현장검토안(20010412)_기성신청서(신라호텔6f)_shc-(060504)_Book2" xfId="473"/>
    <cellStyle name="?_실행현장검토안(20010412)_기성신청서(신라호텔6f)_shc-(060504)_Book3" xfId="474"/>
    <cellStyle name="?_실행현장검토안(20010412)_기성신청서(신라호텔6f)_shc-(060504)_Q081207_hardware_spec(용인부속동)" xfId="475"/>
    <cellStyle name="?_실행현장검토안(20010412)_기성신청서(신라호텔6f)_shc-(060504)_Q091208_hardware_sch(키자니아 공사)" xfId="476"/>
    <cellStyle name="?_실행현장검토안(20010412)_기성신청서(신라호텔6f)_shc-(060504)_Q100126_hardware 제안서(법원,경찰서)" xfId="477"/>
    <cellStyle name="?_실행현장검토안(20010412)_미지급품의서" xfId="478"/>
    <cellStyle name="?_실행현장검토안(20010412)_미지급품의서_(060209)" xfId="479"/>
    <cellStyle name="?_실행현장검토안(20010412)_미지급품의서_(060209)_Book1" xfId="494"/>
    <cellStyle name="?_실행현장검토안(20010412)_미지급품의서_(060209)_Book2" xfId="495"/>
    <cellStyle name="?_실행현장검토안(20010412)_미지급품의서_(060209)_Book3" xfId="496"/>
    <cellStyle name="?_실행현장검토안(20010412)_미지급품의서_(060209)_Q081207_hardware_spec(용인부속동)" xfId="497"/>
    <cellStyle name="?_실행현장검토안(20010412)_미지급품의서_(060209)_Q091208_hardware_sch(키자니아 공사)" xfId="498"/>
    <cellStyle name="?_실행현장검토안(20010412)_미지급품의서_(060209)_Q100126_hardware 제안서(법원,경찰서)" xfId="499"/>
    <cellStyle name="?_실행현장검토안(20010412)_미지급품의서_(060209)_기성신청서(신라호텔6f)" xfId="480"/>
    <cellStyle name="?_실행현장검토안(20010412)_미지급품의서_(060209)_기성신청서(신라호텔6f)_Book1" xfId="481"/>
    <cellStyle name="?_실행현장검토안(20010412)_미지급품의서_(060209)_기성신청서(신라호텔6f)_Book2" xfId="482"/>
    <cellStyle name="?_실행현장검토안(20010412)_미지급품의서_(060209)_기성신청서(신라호텔6f)_Book3" xfId="483"/>
    <cellStyle name="?_실행현장검토안(20010412)_미지급품의서_(060209)_기성신청서(신라호텔6f)_Q081207_hardware_spec(용인부속동)" xfId="484"/>
    <cellStyle name="?_실행현장검토안(20010412)_미지급품의서_(060209)_기성신청서(신라호텔6f)_Q091208_hardware_sch(키자니아 공사)" xfId="485"/>
    <cellStyle name="?_실행현장검토안(20010412)_미지급품의서_(060209)_기성신청서(신라호텔6f)_Q100126_hardware 제안서(법원,경찰서)" xfId="486"/>
    <cellStyle name="?_실행현장검토안(20010412)_미지급품의서_(060209)_기성신청서(신라호텔6f)_shc-(060504)" xfId="487"/>
    <cellStyle name="?_실행현장검토안(20010412)_미지급품의서_(060209)_기성신청서(신라호텔6f)_shc-(060504)_Book1" xfId="488"/>
    <cellStyle name="?_실행현장검토안(20010412)_미지급품의서_(060209)_기성신청서(신라호텔6f)_shc-(060504)_Book2" xfId="489"/>
    <cellStyle name="?_실행현장검토안(20010412)_미지급품의서_(060209)_기성신청서(신라호텔6f)_shc-(060504)_Book3" xfId="490"/>
    <cellStyle name="?_실행현장검토안(20010412)_미지급품의서_(060209)_기성신청서(신라호텔6f)_shc-(060504)_Q081207_hardware_spec(용인부속동)" xfId="491"/>
    <cellStyle name="?_실행현장검토안(20010412)_미지급품의서_(060209)_기성신청서(신라호텔6f)_shc-(060504)_Q091208_hardware_sch(키자니아 공사)" xfId="492"/>
    <cellStyle name="?_실행현장검토안(20010412)_미지급품의서_(060209)_기성신청서(신라호텔6f)_shc-(060504)_Q100126_hardware 제안서(법원,경찰서)" xfId="493"/>
    <cellStyle name="?_실행현장검토안(20010412)_미지급품의서_Book1" xfId="514"/>
    <cellStyle name="?_실행현장검토안(20010412)_미지급품의서_Book2" xfId="515"/>
    <cellStyle name="?_실행현장검토안(20010412)_미지급품의서_Book3" xfId="516"/>
    <cellStyle name="?_실행현장검토안(20010412)_미지급품의서_Q081207_hardware_spec(용인부속동)" xfId="517"/>
    <cellStyle name="?_실행현장검토안(20010412)_미지급품의서_Q091208_hardware_sch(키자니아 공사)" xfId="518"/>
    <cellStyle name="?_실행현장검토안(20010412)_미지급품의서_Q100126_hardware 제안서(법원,경찰서)" xfId="519"/>
    <cellStyle name="?_실행현장검토안(20010412)_미지급품의서_기성신청서(신라호텔6f)" xfId="500"/>
    <cellStyle name="?_실행현장검토안(20010412)_미지급품의서_기성신청서(신라호텔6f)_Book1" xfId="501"/>
    <cellStyle name="?_실행현장검토안(20010412)_미지급품의서_기성신청서(신라호텔6f)_Book2" xfId="502"/>
    <cellStyle name="?_실행현장검토안(20010412)_미지급품의서_기성신청서(신라호텔6f)_Book3" xfId="503"/>
    <cellStyle name="?_실행현장검토안(20010412)_미지급품의서_기성신청서(신라호텔6f)_Q081207_hardware_spec(용인부속동)" xfId="504"/>
    <cellStyle name="?_실행현장검토안(20010412)_미지급품의서_기성신청서(신라호텔6f)_Q091208_hardware_sch(키자니아 공사)" xfId="505"/>
    <cellStyle name="?_실행현장검토안(20010412)_미지급품의서_기성신청서(신라호텔6f)_Q100126_hardware 제안서(법원,경찰서)" xfId="506"/>
    <cellStyle name="?_실행현장검토안(20010412)_미지급품의서_기성신청서(신라호텔6f)_shc-(060504)" xfId="507"/>
    <cellStyle name="?_실행현장검토안(20010412)_미지급품의서_기성신청서(신라호텔6f)_shc-(060504)_Book1" xfId="508"/>
    <cellStyle name="?_실행현장검토안(20010412)_미지급품의서_기성신청서(신라호텔6f)_shc-(060504)_Book2" xfId="509"/>
    <cellStyle name="?_실행현장검토안(20010412)_미지급품의서_기성신청서(신라호텔6f)_shc-(060504)_Book3" xfId="510"/>
    <cellStyle name="?_실행현장검토안(20010412)_미지급품의서_기성신청서(신라호텔6f)_shc-(060504)_Q081207_hardware_spec(용인부속동)" xfId="511"/>
    <cellStyle name="?_실행현장검토안(20010412)_미지급품의서_기성신청서(신라호텔6f)_shc-(060504)_Q091208_hardware_sch(키자니아 공사)" xfId="512"/>
    <cellStyle name="?_실행현장검토안(20010412)_미지급품의서_기성신청서(신라호텔6f)_shc-(060504)_Q100126_hardware 제안서(법원,경찰서)" xfId="513"/>
    <cellStyle name="?_실행현장검토안(20010412)_법면유실방지시설" xfId="520"/>
    <cellStyle name="?_실행현장검토안(20010412)_법면유실방지시설_(060209)" xfId="521"/>
    <cellStyle name="?_실행현장검토안(20010412)_법면유실방지시설_(060209)_Book1" xfId="536"/>
    <cellStyle name="?_실행현장검토안(20010412)_법면유실방지시설_(060209)_Book2" xfId="537"/>
    <cellStyle name="?_실행현장검토안(20010412)_법면유실방지시설_(060209)_Book3" xfId="538"/>
    <cellStyle name="?_실행현장검토안(20010412)_법면유실방지시설_(060209)_Q081207_hardware_spec(용인부속동)" xfId="539"/>
    <cellStyle name="?_실행현장검토안(20010412)_법면유실방지시설_(060209)_Q091208_hardware_sch(키자니아 공사)" xfId="540"/>
    <cellStyle name="?_실행현장검토안(20010412)_법면유실방지시설_(060209)_Q100126_hardware 제안서(법원,경찰서)" xfId="541"/>
    <cellStyle name="?_실행현장검토안(20010412)_법면유실방지시설_(060209)_기성신청서(신라호텔6f)" xfId="522"/>
    <cellStyle name="?_실행현장검토안(20010412)_법면유실방지시설_(060209)_기성신청서(신라호텔6f)_Book1" xfId="523"/>
    <cellStyle name="?_실행현장검토안(20010412)_법면유실방지시설_(060209)_기성신청서(신라호텔6f)_Book2" xfId="524"/>
    <cellStyle name="?_실행현장검토안(20010412)_법면유실방지시설_(060209)_기성신청서(신라호텔6f)_Book3" xfId="525"/>
    <cellStyle name="?_실행현장검토안(20010412)_법면유실방지시설_(060209)_기성신청서(신라호텔6f)_Q081207_hardware_spec(용인부속동)" xfId="526"/>
    <cellStyle name="?_실행현장검토안(20010412)_법면유실방지시설_(060209)_기성신청서(신라호텔6f)_Q091208_hardware_sch(키자니아 공사)" xfId="527"/>
    <cellStyle name="?_실행현장검토안(20010412)_법면유실방지시설_(060209)_기성신청서(신라호텔6f)_Q100126_hardware 제안서(법원,경찰서)" xfId="528"/>
    <cellStyle name="?_실행현장검토안(20010412)_법면유실방지시설_(060209)_기성신청서(신라호텔6f)_shc-(060504)" xfId="529"/>
    <cellStyle name="?_실행현장검토안(20010412)_법면유실방지시설_(060209)_기성신청서(신라호텔6f)_shc-(060504)_Book1" xfId="530"/>
    <cellStyle name="?_실행현장검토안(20010412)_법면유실방지시설_(060209)_기성신청서(신라호텔6f)_shc-(060504)_Book2" xfId="531"/>
    <cellStyle name="?_실행현장검토안(20010412)_법면유실방지시설_(060209)_기성신청서(신라호텔6f)_shc-(060504)_Book3" xfId="532"/>
    <cellStyle name="?_실행현장검토안(20010412)_법면유실방지시설_(060209)_기성신청서(신라호텔6f)_shc-(060504)_Q081207_hardware_spec(용인부속동)" xfId="533"/>
    <cellStyle name="?_실행현장검토안(20010412)_법면유실방지시설_(060209)_기성신청서(신라호텔6f)_shc-(060504)_Q091208_hardware_sch(키자니아 공사)" xfId="534"/>
    <cellStyle name="?_실행현장검토안(20010412)_법면유실방지시설_(060209)_기성신청서(신라호텔6f)_shc-(060504)_Q100126_hardware 제안서(법원,경찰서)" xfId="535"/>
    <cellStyle name="?_실행현장검토안(20010412)_법면유실방지시설_Book1" xfId="556"/>
    <cellStyle name="?_실행현장검토안(20010412)_법면유실방지시설_Book2" xfId="557"/>
    <cellStyle name="?_실행현장검토안(20010412)_법면유실방지시설_Book3" xfId="558"/>
    <cellStyle name="?_실행현장검토안(20010412)_법면유실방지시설_Q081207_hardware_spec(용인부속동)" xfId="559"/>
    <cellStyle name="?_실행현장검토안(20010412)_법면유실방지시설_Q091208_hardware_sch(키자니아 공사)" xfId="560"/>
    <cellStyle name="?_실행현장검토안(20010412)_법면유실방지시설_Q100126_hardware 제안서(법원,경찰서)" xfId="561"/>
    <cellStyle name="?_실행현장검토안(20010412)_법면유실방지시설_기성신청서(신라호텔6f)" xfId="542"/>
    <cellStyle name="?_실행현장검토안(20010412)_법면유실방지시설_기성신청서(신라호텔6f)_Book1" xfId="543"/>
    <cellStyle name="?_실행현장검토안(20010412)_법면유실방지시설_기성신청서(신라호텔6f)_Book2" xfId="544"/>
    <cellStyle name="?_실행현장검토안(20010412)_법면유실방지시설_기성신청서(신라호텔6f)_Book3" xfId="545"/>
    <cellStyle name="?_실행현장검토안(20010412)_법면유실방지시설_기성신청서(신라호텔6f)_Q081207_hardware_spec(용인부속동)" xfId="546"/>
    <cellStyle name="?_실행현장검토안(20010412)_법면유실방지시설_기성신청서(신라호텔6f)_Q091208_hardware_sch(키자니아 공사)" xfId="547"/>
    <cellStyle name="?_실행현장검토안(20010412)_법면유실방지시설_기성신청서(신라호텔6f)_Q100126_hardware 제안서(법원,경찰서)" xfId="548"/>
    <cellStyle name="?_실행현장검토안(20010412)_법면유실방지시설_기성신청서(신라호텔6f)_shc-(060504)" xfId="549"/>
    <cellStyle name="?_실행현장검토안(20010412)_법면유실방지시설_기성신청서(신라호텔6f)_shc-(060504)_Book1" xfId="550"/>
    <cellStyle name="?_실행현장검토안(20010412)_법면유실방지시설_기성신청서(신라호텔6f)_shc-(060504)_Book2" xfId="551"/>
    <cellStyle name="?_실행현장검토안(20010412)_법면유실방지시설_기성신청서(신라호텔6f)_shc-(060504)_Book3" xfId="552"/>
    <cellStyle name="?_실행현장검토안(20010412)_법면유실방지시설_기성신청서(신라호텔6f)_shc-(060504)_Q081207_hardware_spec(용인부속동)" xfId="553"/>
    <cellStyle name="?_실행현장검토안(20010412)_법면유실방지시설_기성신청서(신라호텔6f)_shc-(060504)_Q091208_hardware_sch(키자니아 공사)" xfId="554"/>
    <cellStyle name="?_실행현장검토안(20010412)_법면유실방지시설_기성신청서(신라호텔6f)_shc-(060504)_Q100126_hardware 제안서(법원,경찰서)" xfId="555"/>
    <cellStyle name="?_실행현장검토안(20010412)_수목이식품의" xfId="562"/>
    <cellStyle name="?_실행현장검토안(20010412)_수목이식품의_(060209)" xfId="563"/>
    <cellStyle name="?_실행현장검토안(20010412)_수목이식품의_(060209)_Book1" xfId="578"/>
    <cellStyle name="?_실행현장검토안(20010412)_수목이식품의_(060209)_Book2" xfId="579"/>
    <cellStyle name="?_실행현장검토안(20010412)_수목이식품의_(060209)_Book3" xfId="580"/>
    <cellStyle name="?_실행현장검토안(20010412)_수목이식품의_(060209)_Q081207_hardware_spec(용인부속동)" xfId="581"/>
    <cellStyle name="?_실행현장검토안(20010412)_수목이식품의_(060209)_Q091208_hardware_sch(키자니아 공사)" xfId="582"/>
    <cellStyle name="?_실행현장검토안(20010412)_수목이식품의_(060209)_Q100126_hardware 제안서(법원,경찰서)" xfId="583"/>
    <cellStyle name="?_실행현장검토안(20010412)_수목이식품의_(060209)_기성신청서(신라호텔6f)" xfId="564"/>
    <cellStyle name="?_실행현장검토안(20010412)_수목이식품의_(060209)_기성신청서(신라호텔6f)_Book1" xfId="565"/>
    <cellStyle name="?_실행현장검토안(20010412)_수목이식품의_(060209)_기성신청서(신라호텔6f)_Book2" xfId="566"/>
    <cellStyle name="?_실행현장검토안(20010412)_수목이식품의_(060209)_기성신청서(신라호텔6f)_Book3" xfId="567"/>
    <cellStyle name="?_실행현장검토안(20010412)_수목이식품의_(060209)_기성신청서(신라호텔6f)_Q081207_hardware_spec(용인부속동)" xfId="568"/>
    <cellStyle name="?_실행현장검토안(20010412)_수목이식품의_(060209)_기성신청서(신라호텔6f)_Q091208_hardware_sch(키자니아 공사)" xfId="569"/>
    <cellStyle name="?_실행현장검토안(20010412)_수목이식품의_(060209)_기성신청서(신라호텔6f)_Q100126_hardware 제안서(법원,경찰서)" xfId="570"/>
    <cellStyle name="?_실행현장검토안(20010412)_수목이식품의_(060209)_기성신청서(신라호텔6f)_shc-(060504)" xfId="571"/>
    <cellStyle name="?_실행현장검토안(20010412)_수목이식품의_(060209)_기성신청서(신라호텔6f)_shc-(060504)_Book1" xfId="572"/>
    <cellStyle name="?_실행현장검토안(20010412)_수목이식품의_(060209)_기성신청서(신라호텔6f)_shc-(060504)_Book2" xfId="573"/>
    <cellStyle name="?_실행현장검토안(20010412)_수목이식품의_(060209)_기성신청서(신라호텔6f)_shc-(060504)_Book3" xfId="574"/>
    <cellStyle name="?_실행현장검토안(20010412)_수목이식품의_(060209)_기성신청서(신라호텔6f)_shc-(060504)_Q081207_hardware_spec(용인부속동)" xfId="575"/>
    <cellStyle name="?_실행현장검토안(20010412)_수목이식품의_(060209)_기성신청서(신라호텔6f)_shc-(060504)_Q091208_hardware_sch(키자니아 공사)" xfId="576"/>
    <cellStyle name="?_실행현장검토안(20010412)_수목이식품의_(060209)_기성신청서(신라호텔6f)_shc-(060504)_Q100126_hardware 제안서(법원,경찰서)" xfId="577"/>
    <cellStyle name="?_실행현장검토안(20010412)_수목이식품의_Book1" xfId="598"/>
    <cellStyle name="?_실행현장검토안(20010412)_수목이식품의_Book2" xfId="599"/>
    <cellStyle name="?_실행현장검토안(20010412)_수목이식품의_Book3" xfId="600"/>
    <cellStyle name="?_실행현장검토안(20010412)_수목이식품의_Q081207_hardware_spec(용인부속동)" xfId="601"/>
    <cellStyle name="?_실행현장검토안(20010412)_수목이식품의_Q091208_hardware_sch(키자니아 공사)" xfId="602"/>
    <cellStyle name="?_실행현장검토안(20010412)_수목이식품의_Q100126_hardware 제안서(법원,경찰서)" xfId="603"/>
    <cellStyle name="?_실행현장검토안(20010412)_수목이식품의_기성신청서(신라호텔6f)" xfId="584"/>
    <cellStyle name="?_실행현장검토안(20010412)_수목이식품의_기성신청서(신라호텔6f)_Book1" xfId="585"/>
    <cellStyle name="?_실행현장검토안(20010412)_수목이식품의_기성신청서(신라호텔6f)_Book2" xfId="586"/>
    <cellStyle name="?_실행현장검토안(20010412)_수목이식품의_기성신청서(신라호텔6f)_Book3" xfId="587"/>
    <cellStyle name="?_실행현장검토안(20010412)_수목이식품의_기성신청서(신라호텔6f)_Q081207_hardware_spec(용인부속동)" xfId="588"/>
    <cellStyle name="?_실행현장검토안(20010412)_수목이식품의_기성신청서(신라호텔6f)_Q091208_hardware_sch(키자니아 공사)" xfId="589"/>
    <cellStyle name="?_실행현장검토안(20010412)_수목이식품의_기성신청서(신라호텔6f)_Q100126_hardware 제안서(법원,경찰서)" xfId="590"/>
    <cellStyle name="?_실행현장검토안(20010412)_수목이식품의_기성신청서(신라호텔6f)_shc-(060504)" xfId="591"/>
    <cellStyle name="?_실행현장검토안(20010412)_수목이식품의_기성신청서(신라호텔6f)_shc-(060504)_Book1" xfId="592"/>
    <cellStyle name="?_실행현장검토안(20010412)_수목이식품의_기성신청서(신라호텔6f)_shc-(060504)_Book2" xfId="593"/>
    <cellStyle name="?_실행현장검토안(20010412)_수목이식품의_기성신청서(신라호텔6f)_shc-(060504)_Book3" xfId="594"/>
    <cellStyle name="?_실행현장검토안(20010412)_수목이식품의_기성신청서(신라호텔6f)_shc-(060504)_Q081207_hardware_spec(용인부속동)" xfId="595"/>
    <cellStyle name="?_실행현장검토안(20010412)_수목이식품의_기성신청서(신라호텔6f)_shc-(060504)_Q091208_hardware_sch(키자니아 공사)" xfId="596"/>
    <cellStyle name="?_실행현장검토안(20010412)_수목이식품의_기성신청서(신라호텔6f)_shc-(060504)_Q100126_hardware 제안서(법원,경찰서)" xfId="597"/>
    <cellStyle name="?_실행현장검토안(20010412)_와이어메쉬투입" xfId="604"/>
    <cellStyle name="?_실행현장검토안(20010412)_와이어메쉬투입_(060209)" xfId="605"/>
    <cellStyle name="?_실행현장검토안(20010412)_와이어메쉬투입_(060209)_Book1" xfId="620"/>
    <cellStyle name="?_실행현장검토안(20010412)_와이어메쉬투입_(060209)_Book2" xfId="621"/>
    <cellStyle name="?_실행현장검토안(20010412)_와이어메쉬투입_(060209)_Book3" xfId="622"/>
    <cellStyle name="?_실행현장검토안(20010412)_와이어메쉬투입_(060209)_Q081207_hardware_spec(용인부속동)" xfId="623"/>
    <cellStyle name="?_실행현장검토안(20010412)_와이어메쉬투입_(060209)_Q091208_hardware_sch(키자니아 공사)" xfId="624"/>
    <cellStyle name="?_실행현장검토안(20010412)_와이어메쉬투입_(060209)_Q100126_hardware 제안서(법원,경찰서)" xfId="625"/>
    <cellStyle name="?_실행현장검토안(20010412)_와이어메쉬투입_(060209)_기성신청서(신라호텔6f)" xfId="606"/>
    <cellStyle name="?_실행현장검토안(20010412)_와이어메쉬투입_(060209)_기성신청서(신라호텔6f)_Book1" xfId="607"/>
    <cellStyle name="?_실행현장검토안(20010412)_와이어메쉬투입_(060209)_기성신청서(신라호텔6f)_Book2" xfId="608"/>
    <cellStyle name="?_실행현장검토안(20010412)_와이어메쉬투입_(060209)_기성신청서(신라호텔6f)_Book3" xfId="609"/>
    <cellStyle name="?_실행현장검토안(20010412)_와이어메쉬투입_(060209)_기성신청서(신라호텔6f)_Q081207_hardware_spec(용인부속동)" xfId="610"/>
    <cellStyle name="?_실행현장검토안(20010412)_와이어메쉬투입_(060209)_기성신청서(신라호텔6f)_Q091208_hardware_sch(키자니아 공사)" xfId="611"/>
    <cellStyle name="?_실행현장검토안(20010412)_와이어메쉬투입_(060209)_기성신청서(신라호텔6f)_Q100126_hardware 제안서(법원,경찰서)" xfId="612"/>
    <cellStyle name="?_실행현장검토안(20010412)_와이어메쉬투입_(060209)_기성신청서(신라호텔6f)_shc-(060504)" xfId="613"/>
    <cellStyle name="?_실행현장검토안(20010412)_와이어메쉬투입_(060209)_기성신청서(신라호텔6f)_shc-(060504)_Book1" xfId="614"/>
    <cellStyle name="?_실행현장검토안(20010412)_와이어메쉬투입_(060209)_기성신청서(신라호텔6f)_shc-(060504)_Book2" xfId="615"/>
    <cellStyle name="?_실행현장검토안(20010412)_와이어메쉬투입_(060209)_기성신청서(신라호텔6f)_shc-(060504)_Book3" xfId="616"/>
    <cellStyle name="?_실행현장검토안(20010412)_와이어메쉬투입_(060209)_기성신청서(신라호텔6f)_shc-(060504)_Q081207_hardware_spec(용인부속동)" xfId="617"/>
    <cellStyle name="?_실행현장검토안(20010412)_와이어메쉬투입_(060209)_기성신청서(신라호텔6f)_shc-(060504)_Q091208_hardware_sch(키자니아 공사)" xfId="618"/>
    <cellStyle name="?_실행현장검토안(20010412)_와이어메쉬투입_(060209)_기성신청서(신라호텔6f)_shc-(060504)_Q100126_hardware 제안서(법원,경찰서)" xfId="619"/>
    <cellStyle name="?_실행현장검토안(20010412)_와이어메쉬투입_Book1" xfId="640"/>
    <cellStyle name="?_실행현장검토안(20010412)_와이어메쉬투입_Book2" xfId="641"/>
    <cellStyle name="?_실행현장검토안(20010412)_와이어메쉬투입_Book3" xfId="642"/>
    <cellStyle name="?_실행현장검토안(20010412)_와이어메쉬투입_Q081207_hardware_spec(용인부속동)" xfId="643"/>
    <cellStyle name="?_실행현장검토안(20010412)_와이어메쉬투입_Q091208_hardware_sch(키자니아 공사)" xfId="644"/>
    <cellStyle name="?_실행현장검토안(20010412)_와이어메쉬투입_Q100126_hardware 제안서(법원,경찰서)" xfId="645"/>
    <cellStyle name="?_실행현장검토안(20010412)_와이어메쉬투입_기성신청서(신라호텔6f)" xfId="626"/>
    <cellStyle name="?_실행현장검토안(20010412)_와이어메쉬투입_기성신청서(신라호텔6f)_Book1" xfId="627"/>
    <cellStyle name="?_실행현장검토안(20010412)_와이어메쉬투입_기성신청서(신라호텔6f)_Book2" xfId="628"/>
    <cellStyle name="?_실행현장검토안(20010412)_와이어메쉬투입_기성신청서(신라호텔6f)_Book3" xfId="629"/>
    <cellStyle name="?_실행현장검토안(20010412)_와이어메쉬투입_기성신청서(신라호텔6f)_Q081207_hardware_spec(용인부속동)" xfId="630"/>
    <cellStyle name="?_실행현장검토안(20010412)_와이어메쉬투입_기성신청서(신라호텔6f)_Q091208_hardware_sch(키자니아 공사)" xfId="631"/>
    <cellStyle name="?_실행현장검토안(20010412)_와이어메쉬투입_기성신청서(신라호텔6f)_Q100126_hardware 제안서(법원,경찰서)" xfId="632"/>
    <cellStyle name="?_실행현장검토안(20010412)_와이어메쉬투입_기성신청서(신라호텔6f)_shc-(060504)" xfId="633"/>
    <cellStyle name="?_실행현장검토안(20010412)_와이어메쉬투입_기성신청서(신라호텔6f)_shc-(060504)_Book1" xfId="634"/>
    <cellStyle name="?_실행현장검토안(20010412)_와이어메쉬투입_기성신청서(신라호텔6f)_shc-(060504)_Book2" xfId="635"/>
    <cellStyle name="?_실행현장검토안(20010412)_와이어메쉬투입_기성신청서(신라호텔6f)_shc-(060504)_Book3" xfId="636"/>
    <cellStyle name="?_실행현장검토안(20010412)_와이어메쉬투입_기성신청서(신라호텔6f)_shc-(060504)_Q081207_hardware_spec(용인부속동)" xfId="637"/>
    <cellStyle name="?_실행현장검토안(20010412)_와이어메쉬투입_기성신청서(신라호텔6f)_shc-(060504)_Q091208_hardware_sch(키자니아 공사)" xfId="638"/>
    <cellStyle name="?_실행현장검토안(20010412)_와이어메쉬투입_기성신청서(신라호텔6f)_shc-(060504)_Q100126_hardware 제안서(법원,경찰서)" xfId="639"/>
    <cellStyle name="?_실행현장검토안(20010412)_지장전주이설" xfId="646"/>
    <cellStyle name="?_실행현장검토안(20010412)_지장전주이설_(060209)" xfId="647"/>
    <cellStyle name="?_실행현장검토안(20010412)_지장전주이설_(060209)_Book1" xfId="662"/>
    <cellStyle name="?_실행현장검토안(20010412)_지장전주이설_(060209)_Book2" xfId="663"/>
    <cellStyle name="?_실행현장검토안(20010412)_지장전주이설_(060209)_Book3" xfId="664"/>
    <cellStyle name="?_실행현장검토안(20010412)_지장전주이설_(060209)_Q081207_hardware_spec(용인부속동)" xfId="665"/>
    <cellStyle name="?_실행현장검토안(20010412)_지장전주이설_(060209)_Q091208_hardware_sch(키자니아 공사)" xfId="666"/>
    <cellStyle name="?_실행현장검토안(20010412)_지장전주이설_(060209)_Q100126_hardware 제안서(법원,경찰서)" xfId="667"/>
    <cellStyle name="?_실행현장검토안(20010412)_지장전주이설_(060209)_기성신청서(신라호텔6f)" xfId="648"/>
    <cellStyle name="?_실행현장검토안(20010412)_지장전주이설_(060209)_기성신청서(신라호텔6f)_Book1" xfId="649"/>
    <cellStyle name="?_실행현장검토안(20010412)_지장전주이설_(060209)_기성신청서(신라호텔6f)_Book2" xfId="650"/>
    <cellStyle name="?_실행현장검토안(20010412)_지장전주이설_(060209)_기성신청서(신라호텔6f)_Book3" xfId="651"/>
    <cellStyle name="?_실행현장검토안(20010412)_지장전주이설_(060209)_기성신청서(신라호텔6f)_Q081207_hardware_spec(용인부속동)" xfId="652"/>
    <cellStyle name="?_실행현장검토안(20010412)_지장전주이설_(060209)_기성신청서(신라호텔6f)_Q091208_hardware_sch(키자니아 공사)" xfId="653"/>
    <cellStyle name="?_실행현장검토안(20010412)_지장전주이설_(060209)_기성신청서(신라호텔6f)_Q100126_hardware 제안서(법원,경찰서)" xfId="654"/>
    <cellStyle name="?_실행현장검토안(20010412)_지장전주이설_(060209)_기성신청서(신라호텔6f)_shc-(060504)" xfId="655"/>
    <cellStyle name="?_실행현장검토안(20010412)_지장전주이설_(060209)_기성신청서(신라호텔6f)_shc-(060504)_Book1" xfId="656"/>
    <cellStyle name="?_실행현장검토안(20010412)_지장전주이설_(060209)_기성신청서(신라호텔6f)_shc-(060504)_Book2" xfId="657"/>
    <cellStyle name="?_실행현장검토안(20010412)_지장전주이설_(060209)_기성신청서(신라호텔6f)_shc-(060504)_Book3" xfId="658"/>
    <cellStyle name="?_실행현장검토안(20010412)_지장전주이설_(060209)_기성신청서(신라호텔6f)_shc-(060504)_Q081207_hardware_spec(용인부속동)" xfId="659"/>
    <cellStyle name="?_실행현장검토안(20010412)_지장전주이설_(060209)_기성신청서(신라호텔6f)_shc-(060504)_Q091208_hardware_sch(키자니아 공사)" xfId="660"/>
    <cellStyle name="?_실행현장검토안(20010412)_지장전주이설_(060209)_기성신청서(신라호텔6f)_shc-(060504)_Q100126_hardware 제안서(법원,경찰서)" xfId="661"/>
    <cellStyle name="?_실행현장검토안(20010412)_지장전주이설_Book1" xfId="682"/>
    <cellStyle name="?_실행현장검토안(20010412)_지장전주이설_Book2" xfId="683"/>
    <cellStyle name="?_실행현장검토안(20010412)_지장전주이설_Book3" xfId="684"/>
    <cellStyle name="?_실행현장검토안(20010412)_지장전주이설_Q081207_hardware_spec(용인부속동)" xfId="685"/>
    <cellStyle name="?_실행현장검토안(20010412)_지장전주이설_Q091208_hardware_sch(키자니아 공사)" xfId="686"/>
    <cellStyle name="?_실행현장검토안(20010412)_지장전주이설_Q100126_hardware 제안서(법원,경찰서)" xfId="687"/>
    <cellStyle name="?_실행현장검토안(20010412)_지장전주이설_기성신청서(신라호텔6f)" xfId="668"/>
    <cellStyle name="?_실행현장검토안(20010412)_지장전주이설_기성신청서(신라호텔6f)_Book1" xfId="669"/>
    <cellStyle name="?_실행현장검토안(20010412)_지장전주이설_기성신청서(신라호텔6f)_Book2" xfId="670"/>
    <cellStyle name="?_실행현장검토안(20010412)_지장전주이설_기성신청서(신라호텔6f)_Book3" xfId="671"/>
    <cellStyle name="?_실행현장검토안(20010412)_지장전주이설_기성신청서(신라호텔6f)_Q081207_hardware_spec(용인부속동)" xfId="672"/>
    <cellStyle name="?_실행현장검토안(20010412)_지장전주이설_기성신청서(신라호텔6f)_Q091208_hardware_sch(키자니아 공사)" xfId="673"/>
    <cellStyle name="?_실행현장검토안(20010412)_지장전주이설_기성신청서(신라호텔6f)_Q100126_hardware 제안서(법원,경찰서)" xfId="674"/>
    <cellStyle name="?_실행현장검토안(20010412)_지장전주이설_기성신청서(신라호텔6f)_shc-(060504)" xfId="675"/>
    <cellStyle name="?_실행현장검토안(20010412)_지장전주이설_기성신청서(신라호텔6f)_shc-(060504)_Book1" xfId="676"/>
    <cellStyle name="?_실행현장검토안(20010412)_지장전주이설_기성신청서(신라호텔6f)_shc-(060504)_Book2" xfId="677"/>
    <cellStyle name="?_실행현장검토안(20010412)_지장전주이설_기성신청서(신라호텔6f)_shc-(060504)_Book3" xfId="678"/>
    <cellStyle name="?_실행현장검토안(20010412)_지장전주이설_기성신청서(신라호텔6f)_shc-(060504)_Q081207_hardware_spec(용인부속동)" xfId="679"/>
    <cellStyle name="?_실행현장검토안(20010412)_지장전주이설_기성신청서(신라호텔6f)_shc-(060504)_Q091208_hardware_sch(키자니아 공사)" xfId="680"/>
    <cellStyle name="?_실행현장검토안(20010412)_지장전주이설_기성신청서(신라호텔6f)_shc-(060504)_Q100126_hardware 제안서(법원,경찰서)" xfId="681"/>
    <cellStyle name="?_실행현장검토안(20010412)_폐기물처리비" xfId="688"/>
    <cellStyle name="?_실행현장검토안(20010412)_폐기물처리비_(060209)" xfId="689"/>
    <cellStyle name="?_실행현장검토안(20010412)_폐기물처리비_(060209)_Book1" xfId="704"/>
    <cellStyle name="?_실행현장검토안(20010412)_폐기물처리비_(060209)_Book2" xfId="705"/>
    <cellStyle name="?_실행현장검토안(20010412)_폐기물처리비_(060209)_Book3" xfId="706"/>
    <cellStyle name="?_실행현장검토안(20010412)_폐기물처리비_(060209)_Q081207_hardware_spec(용인부속동)" xfId="707"/>
    <cellStyle name="?_실행현장검토안(20010412)_폐기물처리비_(060209)_Q091208_hardware_sch(키자니아 공사)" xfId="708"/>
    <cellStyle name="?_실행현장검토안(20010412)_폐기물처리비_(060209)_Q100126_hardware 제안서(법원,경찰서)" xfId="709"/>
    <cellStyle name="?_실행현장검토안(20010412)_폐기물처리비_(060209)_기성신청서(신라호텔6f)" xfId="690"/>
    <cellStyle name="?_실행현장검토안(20010412)_폐기물처리비_(060209)_기성신청서(신라호텔6f)_Book1" xfId="691"/>
    <cellStyle name="?_실행현장검토안(20010412)_폐기물처리비_(060209)_기성신청서(신라호텔6f)_Book2" xfId="692"/>
    <cellStyle name="?_실행현장검토안(20010412)_폐기물처리비_(060209)_기성신청서(신라호텔6f)_Book3" xfId="693"/>
    <cellStyle name="?_실행현장검토안(20010412)_폐기물처리비_(060209)_기성신청서(신라호텔6f)_Q081207_hardware_spec(용인부속동)" xfId="694"/>
    <cellStyle name="?_실행현장검토안(20010412)_폐기물처리비_(060209)_기성신청서(신라호텔6f)_Q091208_hardware_sch(키자니아 공사)" xfId="695"/>
    <cellStyle name="?_실행현장검토안(20010412)_폐기물처리비_(060209)_기성신청서(신라호텔6f)_Q100126_hardware 제안서(법원,경찰서)" xfId="696"/>
    <cellStyle name="?_실행현장검토안(20010412)_폐기물처리비_(060209)_기성신청서(신라호텔6f)_shc-(060504)" xfId="697"/>
    <cellStyle name="?_실행현장검토안(20010412)_폐기물처리비_(060209)_기성신청서(신라호텔6f)_shc-(060504)_Book1" xfId="698"/>
    <cellStyle name="?_실행현장검토안(20010412)_폐기물처리비_(060209)_기성신청서(신라호텔6f)_shc-(060504)_Book2" xfId="699"/>
    <cellStyle name="?_실행현장검토안(20010412)_폐기물처리비_(060209)_기성신청서(신라호텔6f)_shc-(060504)_Book3" xfId="700"/>
    <cellStyle name="?_실행현장검토안(20010412)_폐기물처리비_(060209)_기성신청서(신라호텔6f)_shc-(060504)_Q081207_hardware_spec(용인부속동)" xfId="701"/>
    <cellStyle name="?_실행현장검토안(20010412)_폐기물처리비_(060209)_기성신청서(신라호텔6f)_shc-(060504)_Q091208_hardware_sch(키자니아 공사)" xfId="702"/>
    <cellStyle name="?_실행현장검토안(20010412)_폐기물처리비_(060209)_기성신청서(신라호텔6f)_shc-(060504)_Q100126_hardware 제안서(법원,경찰서)" xfId="703"/>
    <cellStyle name="?_실행현장검토안(20010412)_폐기물처리비_Book1" xfId="724"/>
    <cellStyle name="?_실행현장검토안(20010412)_폐기물처리비_Book2" xfId="725"/>
    <cellStyle name="?_실행현장검토안(20010412)_폐기물처리비_Book3" xfId="726"/>
    <cellStyle name="?_실행현장검토안(20010412)_폐기물처리비_Q081207_hardware_spec(용인부속동)" xfId="727"/>
    <cellStyle name="?_실행현장검토안(20010412)_폐기물처리비_Q091208_hardware_sch(키자니아 공사)" xfId="728"/>
    <cellStyle name="?_실행현장검토안(20010412)_폐기물처리비_Q100126_hardware 제안서(법원,경찰서)" xfId="729"/>
    <cellStyle name="?_실행현장검토안(20010412)_폐기물처리비_기성신청서(신라호텔6f)" xfId="710"/>
    <cellStyle name="?_실행현장검토안(20010412)_폐기물처리비_기성신청서(신라호텔6f)_Book1" xfId="711"/>
    <cellStyle name="?_실행현장검토안(20010412)_폐기물처리비_기성신청서(신라호텔6f)_Book2" xfId="712"/>
    <cellStyle name="?_실행현장검토안(20010412)_폐기물처리비_기성신청서(신라호텔6f)_Book3" xfId="713"/>
    <cellStyle name="?_실행현장검토안(20010412)_폐기물처리비_기성신청서(신라호텔6f)_Q081207_hardware_spec(용인부속동)" xfId="714"/>
    <cellStyle name="?_실행현장검토안(20010412)_폐기물처리비_기성신청서(신라호텔6f)_Q091208_hardware_sch(키자니아 공사)" xfId="715"/>
    <cellStyle name="?_실행현장검토안(20010412)_폐기물처리비_기성신청서(신라호텔6f)_Q100126_hardware 제안서(법원,경찰서)" xfId="716"/>
    <cellStyle name="?_실행현장검토안(20010412)_폐기물처리비_기성신청서(신라호텔6f)_shc-(060504)" xfId="717"/>
    <cellStyle name="?_실행현장검토안(20010412)_폐기물처리비_기성신청서(신라호텔6f)_shc-(060504)_Book1" xfId="718"/>
    <cellStyle name="?_실행현장검토안(20010412)_폐기물처리비_기성신청서(신라호텔6f)_shc-(060504)_Book2" xfId="719"/>
    <cellStyle name="?_실행현장검토안(20010412)_폐기물처리비_기성신청서(신라호텔6f)_shc-(060504)_Book3" xfId="720"/>
    <cellStyle name="?_실행현장검토안(20010412)_폐기물처리비_기성신청서(신라호텔6f)_shc-(060504)_Q081207_hardware_spec(용인부속동)" xfId="721"/>
    <cellStyle name="?_실행현장검토안(20010412)_폐기물처리비_기성신청서(신라호텔6f)_shc-(060504)_Q091208_hardware_sch(키자니아 공사)" xfId="722"/>
    <cellStyle name="?_실행현장검토안(20010412)_폐기물처리비_기성신청서(신라호텔6f)_shc-(060504)_Q100126_hardware 제안서(법원,경찰서)" xfId="723"/>
    <cellStyle name="?­æ?±???" xfId="745"/>
    <cellStyle name="?­æ?±???0" xfId="746"/>
    <cellStyle name="?ðC%U?&amp;H?_x0008_?s_x000a__x0007__x0001__x0001_" xfId="747"/>
    <cellStyle name="?þ" xfId="748"/>
    <cellStyle name="?þ¸¶ [" xfId="749"/>
    <cellStyle name="?Þ¸¶ [0]_±??¸" xfId="750"/>
    <cellStyle name="?Þ¸¶_±??¸" xfId="751"/>
    <cellStyle name="?W?_laroux" xfId="752"/>
    <cellStyle name="?曹%U?&amp;H?_x0008_?s_x000a__x0007__x0001__x0001_" xfId="741"/>
    <cellStyle name="?珠??? " xfId="742"/>
    <cellStyle name="?珠???  2" xfId="743"/>
    <cellStyle name="?핺_CASH FLOW " xfId="744"/>
    <cellStyle name="]_^[꺞_x0008_?" xfId="753"/>
    <cellStyle name="_(02.03.05) 묵동 현장관리비 실행" xfId="754"/>
    <cellStyle name="_(02.03.08) 묵동 현장관리비 실행" xfId="755"/>
    <cellStyle name="_(02.09.17)인천 삼산1지구 2블럭 주공아파트" xfId="756"/>
    <cellStyle name="_(02.09.23  64,000평)인천 삼산1지구 2블럭 " xfId="757"/>
    <cellStyle name="_(02월25일)- 강북제일교회 교육관 증축공사(제출)" xfId="758"/>
    <cellStyle name="_(07.31 최종확정)묵동 실행예산" xfId="759"/>
    <cellStyle name="_(08월01일)- 03-159-B육상시설공사" xfId="760"/>
    <cellStyle name="_(08월08일)- 동대문 복합건물(디오트)인테리어공사" xfId="761"/>
    <cellStyle name="_(09.05)인천원당 공통가설공사" xfId="762"/>
    <cellStyle name="_(09월04일)- 국민대 영빈관수장공사" xfId="763"/>
    <cellStyle name="_(JAD_ELE)삼성전자정문동 리모델링 공내역" xfId="766"/>
    <cellStyle name="_(jad_ele)원본" xfId="767"/>
    <cellStyle name="_(주)남양성수동사옥견적내역서(2004.10.6)" xfId="765"/>
    <cellStyle name="_■ 마감,B,C동(지상),운동,판매,업무,클럽)4.12.3" xfId="769"/>
    <cellStyle name="_■ 마감,저층부,A동(지상))4.12.3" xfId="768"/>
    <cellStyle name="_001-인원및일반관리비" xfId="770"/>
    <cellStyle name="_01. 견적실행" xfId="771"/>
    <cellStyle name="_01.본실행" xfId="772"/>
    <cellStyle name="_01.본실행(총괄)" xfId="773"/>
    <cellStyle name="_01.본실행(해운대-총괄)" xfId="774"/>
    <cellStyle name="_0104 RETAIL.FOOD 12,1월기성청구" xfId="775"/>
    <cellStyle name="_0106 실행보고,12월기성대장B" xfId="776"/>
    <cellStyle name="_0106-06-007 금속 및 수장공사 단가견적- 대림" xfId="777"/>
    <cellStyle name="_01-1.본실행.간접비" xfId="778"/>
    <cellStyle name="_0111옥외워터파크 2안(5공구)-견적(우원)" xfId="779"/>
    <cellStyle name="_01-건축공사" xfId="780"/>
    <cellStyle name="_02.고대생환견적대비표(수량조정)-0916" xfId="781"/>
    <cellStyle name="_0206-재능유통 현장 단가견적-e" xfId="782"/>
    <cellStyle name="_0209 을지" xfId="783"/>
    <cellStyle name="_02-도급공사비내역" xfId="784"/>
    <cellStyle name="_03 실행내역(대전MBC)-건축토목" xfId="785"/>
    <cellStyle name="_0313-삼성생명견적서 FC BRANCH(e)" xfId="786"/>
    <cellStyle name="_0317 토니로마스 예전점" xfId="787"/>
    <cellStyle name="_0318 실행대장" xfId="788"/>
    <cellStyle name="_04 건축-인테리어(주거)공내역" xfId="789"/>
    <cellStyle name="_04.05.21 공통가설최종안(현장송부)" xfId="790"/>
    <cellStyle name="_040107대림서초아크로비스타" xfId="791"/>
    <cellStyle name="_040202경량정석2차추가분" xfId="792"/>
    <cellStyle name="_040615_직원협의" xfId="793"/>
    <cellStyle name="_040625개략견적_2차현설삼척대" xfId="794"/>
    <cellStyle name="_0411" xfId="795"/>
    <cellStyle name="_041227대우방배로얄AS" xfId="796"/>
    <cellStyle name="_0426 제주 봉개 견적서(제출)" xfId="797"/>
    <cellStyle name="_0429실행대장(본사)" xfId="798"/>
    <cellStyle name="_05 건축-인테리어(상업)공내역" xfId="799"/>
    <cellStyle name="_0504최종기성,결과" xfId="800"/>
    <cellStyle name="_050502 실행예산" xfId="801"/>
    <cellStyle name="_050502실행예산(1)" xfId="802"/>
    <cellStyle name="_050728 IBM Lounge Renovation Work" xfId="803"/>
    <cellStyle name="_050805 스파피스-입찰내역서" xfId="804"/>
    <cellStyle name="_050829 Schedule of Rate for Intel R&amp;D Center" xfId="805"/>
    <cellStyle name="_0512제출(1공구)" xfId="806"/>
    <cellStyle name="_0514회의확정자료" xfId="807"/>
    <cellStyle name="_0518-온양 반도체 기숙사동 신축공사_회신" xfId="808"/>
    <cellStyle name="_0601110 Morgan Stanley Expansion Work(전기)" xfId="809"/>
    <cellStyle name="_0601-HSBC 은행 인테리어공사" xfId="810"/>
    <cellStyle name="_0605뉴월드호텔 객실공사(11.12.14F)" xfId="811"/>
    <cellStyle name="_060621 뉴 금오산 호텔 본관" xfId="812"/>
    <cellStyle name="_061114 GS MART A,B,C복층 내역(제출)" xfId="813"/>
    <cellStyle name="_061121 Morgan Stanley Expansion Work(Total)-Contract" xfId="814"/>
    <cellStyle name="_0620-서울위생병원" xfId="815"/>
    <cellStyle name="_0627 한화접견실" xfId="816"/>
    <cellStyle name="_070111 한우리리조트(취합)-공종분류" xfId="817"/>
    <cellStyle name="_070119 서초동쇼룸(최종)" xfId="818"/>
    <cellStyle name="_070302-단가" xfId="819"/>
    <cellStyle name="_0820 공사대장" xfId="820"/>
    <cellStyle name="_0827" xfId="821"/>
    <cellStyle name="_08-가실행내역" xfId="822"/>
    <cellStyle name="_0901작업1-금액분리" xfId="823"/>
    <cellStyle name="_09-3공사대장(실행)" xfId="824"/>
    <cellStyle name="_1. 삼성동 실행 030225(조적추가)" xfId="825"/>
    <cellStyle name="_1. 삼성동 실행(030329)" xfId="826"/>
    <cellStyle name="_1. 송도신도시현장관리비전순일검토" xfId="827"/>
    <cellStyle name="_1. 총괄(제조+설치)" xfId="828"/>
    <cellStyle name="_1.안양벤처벨리신축공사(REV.2)" xfId="829"/>
    <cellStyle name="_1.총괄표(해병대신교대)" xfId="830"/>
    <cellStyle name="_1+2.무인발매기(제조+구매)-2" xfId="831"/>
    <cellStyle name="_1002전체실행보고" xfId="832"/>
    <cellStyle name="_1015 실행대장(본사),결과보고" xfId="833"/>
    <cellStyle name="_1018 실행대장(본사)" xfId="834"/>
    <cellStyle name="_11.통합보안관리서버" xfId="835"/>
    <cellStyle name="_1104건대강당공사" xfId="836"/>
    <cellStyle name="_1112 공사대장" xfId="837"/>
    <cellStyle name="_1118 Merrill Lynch IT Room공사" xfId="838"/>
    <cellStyle name="_1202경량오피스기성" xfId="839"/>
    <cellStyle name="_1224수정실행보고" xfId="840"/>
    <cellStyle name="_12층네트워크견적서(060628)_비교" xfId="841"/>
    <cellStyle name="_1공구변경내역서12.28A.333억" xfId="842"/>
    <cellStyle name="_1공구최종변경견적서" xfId="843"/>
    <cellStyle name="_2 cost summary" xfId="844"/>
    <cellStyle name="_2(1).0_(변경)3.0_공내역서(0707)" xfId="845"/>
    <cellStyle name="_2. 모형제조" xfId="846"/>
    <cellStyle name="_2. 서초동 오피스 개략(실행) 원본" xfId="847"/>
    <cellStyle name="_2001 장애조치" xfId="848"/>
    <cellStyle name="_200107실행변경" xfId="849"/>
    <cellStyle name="_20010821_RUBBER TILE송부2" xfId="850"/>
    <cellStyle name="_2001전북도청 실행예산" xfId="851"/>
    <cellStyle name="_20040720" xfId="852"/>
    <cellStyle name="_3. 영상SW(용역)" xfId="853"/>
    <cellStyle name="_3. 인천간석동현장관리비전순일 분석" xfId="854"/>
    <cellStyle name="_3차계약내역(nego후)" xfId="855"/>
    <cellStyle name="_3차수정제출3월03일" xfId="856"/>
    <cellStyle name="_4. 투찰내역(토목)" xfId="857"/>
    <cellStyle name="_4. 파주 변경 현장안20030128" xfId="858"/>
    <cellStyle name="_6월공사대장" xfId="859"/>
    <cellStyle name="_9910-구매업무보고-05" xfId="860"/>
    <cellStyle name="_9910-구매업무보고-05_1" xfId="861"/>
    <cellStyle name="_A" xfId="1414"/>
    <cellStyle name="_A0509-가실행(파주)" xfId="1415"/>
    <cellStyle name="_A-0902건축공사확정(대안포함)" xfId="1416"/>
    <cellStyle name="_A-0902조경공사확정(대안포함)" xfId="1417"/>
    <cellStyle name="_AA" xfId="1419"/>
    <cellStyle name="_aasCost조정1" xfId="1420"/>
    <cellStyle name="_AEf입찰견적01" xfId="1421"/>
    <cellStyle name="_AIG 본사 8층 07(1).04.05 3시" xfId="1422"/>
    <cellStyle name="_AIG 생명보험 순천지점 인테리어공사 (1019)" xfId="1423"/>
    <cellStyle name="_AIG생명보험 강남지점 인테리어공사 - 제출(0822)" xfId="1424"/>
    <cellStyle name="_AIG생명보험 일산지점 인테리어공사(0526)" xfId="1425"/>
    <cellStyle name="_A발주자참고내역003-전기공사" xfId="1418"/>
    <cellStyle name="_B(1).OQ 70402 AIG 서비스 임시사무실 파티션 전열공사." xfId="1426"/>
    <cellStyle name="_BAT현장(본실행1)" xfId="1427"/>
    <cellStyle name="_Bid Form for GE1(Dawon) 050912" xfId="1428"/>
    <cellStyle name="_Book1" xfId="1429"/>
    <cellStyle name="_Book1 2" xfId="1430"/>
    <cellStyle name="_Book1 3" xfId="1431"/>
    <cellStyle name="_Book1 4" xfId="1432"/>
    <cellStyle name="_Book1_1" xfId="1433"/>
    <cellStyle name="_Book1_KT innotz  -인퍼니-" xfId="1445"/>
    <cellStyle name="_Book1_견적의뢰서" xfId="1434"/>
    <cellStyle name="_Book1_공내역" xfId="1435"/>
    <cellStyle name="_Book1_대비표" xfId="1436"/>
    <cellStyle name="_Book1_명인" xfId="1437"/>
    <cellStyle name="_Book1_물량산출근거(철거)1224" xfId="1438"/>
    <cellStyle name="_Book1_석우" xfId="1439"/>
    <cellStyle name="_Book1_석우시공" xfId="1440"/>
    <cellStyle name="_Book1_천안 T園(HALL-제출)-업체 견적용 내역서" xfId="1441"/>
    <cellStyle name="_Book1_한국bm" xfId="1442"/>
    <cellStyle name="_Book1_효원" xfId="1443"/>
    <cellStyle name="_Book1_효원시공" xfId="1444"/>
    <cellStyle name="_Book2" xfId="1446"/>
    <cellStyle name="_Book2 2" xfId="1447"/>
    <cellStyle name="_Book2_NC1A619413" xfId="1456"/>
    <cellStyle name="_Book2_공사개요" xfId="1448"/>
    <cellStyle name="_Book2_당산유보라반도건설모델하우스-5-28(" xfId="1449"/>
    <cellStyle name="_Book2_대갑내역서" xfId="1450"/>
    <cellStyle name="_Book2_도급대비실행내역서" xfId="1451"/>
    <cellStyle name="_Book2_롯데 남양주견본주택(제출)" xfId="1452"/>
    <cellStyle name="_Book2_변경내역서12.27" xfId="1453"/>
    <cellStyle name="_Book2_안동롯데캐슬 견본주택 신축공사-6-18" xfId="1454"/>
    <cellStyle name="_Book2_입찰 음악,학생회관,체육관(1106)" xfId="1455"/>
    <cellStyle name="_Book3" xfId="1457"/>
    <cellStyle name="_BOQ(23May05)" xfId="1458"/>
    <cellStyle name="_BOQ(Hang Lung)" xfId="1459"/>
    <cellStyle name="_BOQ(Hang Lung-rev1)" xfId="1460"/>
    <cellStyle name="_BOQ-AIG 생명보험 순천지점 인테리어공사 (1009)" xfId="1461"/>
    <cellStyle name="_Cost Breakdown" xfId="1462"/>
    <cellStyle name="_Cost Estimation- CITI Corp 9F MCR ROOM &amp; 9F Office" xfId="1463"/>
    <cellStyle name="_esco-설비" xfId="1464"/>
    <cellStyle name="_FCST (2)" xfId="1465"/>
    <cellStyle name="_Incheon Directect Sales Office - Vendor 1" xfId="1466"/>
    <cellStyle name="_Interior Work scope_080414" xfId="1467"/>
    <cellStyle name="_jCC입찰견적" xfId="1468"/>
    <cellStyle name="_jCC입찰견적01" xfId="1469"/>
    <cellStyle name="_KIL11107비교xls" xfId="1470"/>
    <cellStyle name="_Kolon building M&amp;E upgrade BOQ FORM(0412)" xfId="1471"/>
    <cellStyle name="_KT견적요청" xfId="1472"/>
    <cellStyle name="_LG2,3,4,6층(0313)" xfId="1473"/>
    <cellStyle name="_list" xfId="1474"/>
    <cellStyle name="_M&amp;E BQ for CITI Bank Yeouido GCG (Select Gold)" xfId="1475"/>
    <cellStyle name="_NC12E1F75" xfId="1476"/>
    <cellStyle name="_NC1ECE460" xfId="1477"/>
    <cellStyle name="_NC22E43F4" xfId="1478"/>
    <cellStyle name="_NC2308EFD" xfId="1479"/>
    <cellStyle name="_NC305F3" xfId="1480"/>
    <cellStyle name="_NC85018F" xfId="1481"/>
    <cellStyle name="_NCA07108" xfId="1482"/>
    <cellStyle name="_NCF3A0B2" xfId="1483"/>
    <cellStyle name="_New Office Work 5F6F (0304)" xfId="1485"/>
    <cellStyle name="_NEW 실행보고" xfId="1484"/>
    <cellStyle name="_port" xfId="1486"/>
    <cellStyle name="_Project brief" xfId="1487"/>
    <cellStyle name="_RESULTS" xfId="1488"/>
    <cellStyle name="_SK 을지로 1공구(32~33층)제출견적" xfId="1489"/>
    <cellStyle name="_SK건설추정견적" xfId="1490"/>
    <cellStyle name="_SK수송동 주상복합" xfId="1491"/>
    <cellStyle name="_SK수송동 주상복합 신축공사" xfId="1492"/>
    <cellStyle name="_sk증권강남자산 (20080919) (2)" xfId="1493"/>
    <cellStyle name="_Stx Ro-Pax(실)" xfId="1494"/>
    <cellStyle name="_summary for MTRC P3" xfId="1495"/>
    <cellStyle name="_SWISS(풍림)" xfId="1496"/>
    <cellStyle name="_the# 아델리스 실행확정심사회의(2004.06.02)" xfId="1497"/>
    <cellStyle name="_Unit rate &amp; Quantity" xfId="1498"/>
    <cellStyle name="_X" xfId="1499"/>
    <cellStyle name="_가로양식(2005)" xfId="862"/>
    <cellStyle name="_가산동" xfId="863"/>
    <cellStyle name="_가실행" xfId="864"/>
    <cellStyle name="_가실행 최종본사분" xfId="865"/>
    <cellStyle name="_가실행(3th)" xfId="866"/>
    <cellStyle name="_가실행(대전아울렛)" xfId="867"/>
    <cellStyle name="_가실행(대혜건축)" xfId="868"/>
    <cellStyle name="_가실행(본계약대비-공기26개월)" xfId="869"/>
    <cellStyle name="_가실행(분리발주)" xfId="870"/>
    <cellStyle name="_가실행(조선대)-최종" xfId="871"/>
    <cellStyle name="_가실행검토(매천주공)-수정050411(토목조정)" xfId="872"/>
    <cellStyle name="_가실행검토(은평뉴타운2지구-C)-연면적변경(72,639평)-조정" xfId="873"/>
    <cellStyle name="_가실행검토(화성동탄2-5블럭)" xfId="874"/>
    <cellStyle name="_가실행검토(화성동탄4-1블럭)-수정0314" xfId="875"/>
    <cellStyle name="_가실행내역(김해공항)" xfId="876"/>
    <cellStyle name="_가실행-화물터미널B(수정)" xfId="877"/>
    <cellStyle name="_가실행-화물터미널B(재수정)" xfId="878"/>
    <cellStyle name="_간석동실행" xfId="879"/>
    <cellStyle name="_간석동실행(확정)" xfId="880"/>
    <cellStyle name="_간석동현장관리비(alt3-2)1021" xfId="881"/>
    <cellStyle name="_간접비(01.09.28-변경내용포함)" xfId="882"/>
    <cellStyle name="_간접비(대구수성)" xfId="883"/>
    <cellStyle name="_간접비(윤영일과장)" xfId="884"/>
    <cellStyle name="_갑지(설비,전력,조명,통합IB,객실)" xfId="885"/>
    <cellStyle name="_개략견적(동해천곡타워펠리스)" xfId="886"/>
    <cellStyle name="_개략결재_나노(040406)" xfId="887"/>
    <cellStyle name="_개략결재_나노(040617)최종변경" xfId="888"/>
    <cellStyle name="_개략결재최종변경95_국립과학관(20040721)" xfId="889"/>
    <cellStyle name="_개보수공사실행예산040830" xfId="890"/>
    <cellStyle name="_개요" xfId="891"/>
    <cellStyle name="_개요(봉림)-참고용" xfId="892"/>
    <cellStyle name="_개요(봉림)-최종" xfId="893"/>
    <cellStyle name="_개요(주안-인천)" xfId="894"/>
    <cellStyle name="_건축내역" xfId="895"/>
    <cellStyle name="_건축내역2" xfId="896"/>
    <cellStyle name="_건축내역서(연세중앙교회)" xfId="897"/>
    <cellStyle name="_건축사업팀검토008-철골공사Ⅲ" xfId="898"/>
    <cellStyle name="_검단 실행 작성(0515)" xfId="899"/>
    <cellStyle name="_검단 최종(변경0623 최종)" xfId="900"/>
    <cellStyle name="_견적 양식" xfId="901"/>
    <cellStyle name="_견적기준(운송대리점)" xfId="902"/>
    <cellStyle name="_견적대비" xfId="903"/>
    <cellStyle name="_견적대비표" xfId="904"/>
    <cellStyle name="_견적비교표1" xfId="905"/>
    <cellStyle name="_견적서(서초포스코)" xfId="906"/>
    <cellStyle name="_견적서(한국경제정책연구소)-20050128" xfId="907"/>
    <cellStyle name="_견적실행1차(평촌코지앙)" xfId="908"/>
    <cellStyle name="_견적양식" xfId="909"/>
    <cellStyle name="_견적양식-가로" xfId="910"/>
    <cellStyle name="_견적의뢰 양식" xfId="911"/>
    <cellStyle name="_견적제출보고서(천안SDI 전지2동 증설공사2002년10월17일)" xfId="912"/>
    <cellStyle name="_견적조건" xfId="913"/>
    <cellStyle name="_견적총괄현황표(광주주공사옥,2004.10.12)" xfId="914"/>
    <cellStyle name="_견적총괄현황표(남한강연수원,2004.07.28)" xfId="915"/>
    <cellStyle name="_견적폼" xfId="916"/>
    <cellStyle name="_결재" xfId="917"/>
    <cellStyle name="_결재(개략)1" xfId="918"/>
    <cellStyle name="_결재(미술관)2" xfId="919"/>
    <cellStyle name="_결재(사회공익)" xfId="920"/>
    <cellStyle name="_결재(상공회의소)" xfId="921"/>
    <cellStyle name="_결재(프라자)" xfId="922"/>
    <cellStyle name="_결재(홍익대)" xfId="923"/>
    <cellStyle name="_결재서류" xfId="924"/>
    <cellStyle name="_결재서류(0326)" xfId="925"/>
    <cellStyle name="_결재서류(개략견적CS개보수)" xfId="926"/>
    <cellStyle name="_결재서류(증권거래소영1)" xfId="927"/>
    <cellStyle name="_결재서류_장수육성목장" xfId="928"/>
    <cellStyle name="_결재쪽지" xfId="929"/>
    <cellStyle name="_결재쪽지_Book2" xfId="931"/>
    <cellStyle name="_결재쪽지_대한생명4월기성부터" xfId="930"/>
    <cellStyle name="_결정01-총괄가실행(0820)" xfId="932"/>
    <cellStyle name="_경기도 대심리 주택" xfId="933"/>
    <cellStyle name="_경량기성" xfId="934"/>
    <cellStyle name="_경량정석 설날기성" xfId="935"/>
    <cellStyle name="_경북031002" xfId="936"/>
    <cellStyle name="_경쟁사" xfId="937"/>
    <cellStyle name="_계약 - 도급(입찰서)" xfId="938"/>
    <cellStyle name="_계약내역서-경희대(건축)" xfId="939"/>
    <cellStyle name="_계약전기제외(견적조건)" xfId="940"/>
    <cellStyle name="_계양CGV" xfId="941"/>
    <cellStyle name="_고대입찰품의" xfId="942"/>
    <cellStyle name="_골조" xfId="943"/>
    <cellStyle name="_공과금산정" xfId="944"/>
    <cellStyle name="_공내역서(송파트리플)" xfId="945"/>
    <cellStyle name="_공문 " xfId="946"/>
    <cellStyle name="_공사개요(건축사업팀03.09.02)" xfId="947"/>
    <cellStyle name="_공사구분1" xfId="948"/>
    <cellStyle name="_공사대장" xfId="949"/>
    <cellStyle name="_공정표" xfId="950"/>
    <cellStyle name="_공정표시공(공무)" xfId="951"/>
    <cellStyle name="_공종분개작업" xfId="952"/>
    <cellStyle name="_공통가설최종안(현장송부,2004.05.21양종식과장님)" xfId="953"/>
    <cellStyle name="_관로내역0718" xfId="954"/>
    <cellStyle name="_관리비" xfId="955"/>
    <cellStyle name="_광메카실행내역1106" xfId="956"/>
    <cellStyle name="_광안리내역서(구도)" xfId="957"/>
    <cellStyle name="_광주+속초내역(듀엘견적)" xfId="958"/>
    <cellStyle name="_광주동림주공아파트(Turn-Key)" xfId="959"/>
    <cellStyle name="_교원그룹 낙산 숙박시설 신축공사" xfId="960"/>
    <cellStyle name="_구기동주택 개보수 공사 내역서" xfId="961"/>
    <cellStyle name="_구미 디지털공정표(200503)" xfId="962"/>
    <cellStyle name="_구미디지털3회(복사본)" xfId="963"/>
    <cellStyle name="_구미디지털4회(보고,2005.01.19)" xfId="964"/>
    <cellStyle name="_구미디지털본실행" xfId="965"/>
    <cellStyle name="_구미디지털본실행(2005.03.31최수정작성)" xfId="966"/>
    <cellStyle name="_구월동오피스텔(이토협의)의 백업" xfId="967"/>
    <cellStyle name="_국도23호선영암연소지구내역서" xfId="968"/>
    <cellStyle name="_국도42호선여량지구오르막차로" xfId="969"/>
    <cellStyle name="_군장실행" xfId="970"/>
    <cellStyle name="_군장실행_HARDWARE_sch(080718)휘닉스 클럽하우스 공사_수정분" xfId="971"/>
    <cellStyle name="_군장실행_HARDWARE_sch(080718)휘닉스 클럽하우스 공사_수정분_Book1" xfId="972"/>
    <cellStyle name="_군장실행_HARDWARE_sch(080718)휘닉스 클럽하우스 공사_수정분_Book2" xfId="973"/>
    <cellStyle name="_군장실행_HARDWARE_sch(080718)휘닉스 클럽하우스 공사_수정분_Book3" xfId="974"/>
    <cellStyle name="_군장실행_HARDWARE_sch(080718)휘닉스 클럽하우스 공사_수정분_Q091208_hardware_sch(키자니아 공사)" xfId="975"/>
    <cellStyle name="_그랜드호텔(본실행)" xfId="976"/>
    <cellStyle name="_금액상승" xfId="977"/>
    <cellStyle name="_금천청소년수련관(토목林)" xfId="978"/>
    <cellStyle name="_기아자동차 수원서비스센터 UT설비 개보수공사" xfId="979"/>
    <cellStyle name="_기초공법,토공사회의 자료(상진)" xfId="980"/>
    <cellStyle name="_남여사우나" xfId="981"/>
    <cellStyle name="_내역(991895-7)" xfId="982"/>
    <cellStyle name="_내역(991895-7)-01" xfId="983"/>
    <cellStyle name="_내역(991895-7)-12-3일작업" xfId="984"/>
    <cellStyle name="_내역003-추정내역" xfId="985"/>
    <cellStyle name="_내역서" xfId="986"/>
    <cellStyle name="_내역서+개요(월배통신)" xfId="987"/>
    <cellStyle name="_내역서+개요(전기)-6.7(최종)" xfId="988"/>
    <cellStyle name="_내역서+개요(통신)" xfId="989"/>
    <cellStyle name="_냉각탑배관개선공사" xfId="990"/>
    <cellStyle name="_단가표" xfId="991"/>
    <cellStyle name="_당팀-가실행작업" xfId="992"/>
    <cellStyle name="_대갑내역서" xfId="993"/>
    <cellStyle name="_대경디자인개략공사비검토040729" xfId="994"/>
    <cellStyle name="_대구박물관_내역서" xfId="995"/>
    <cellStyle name="_대구상인공가및경비" xfId="996"/>
    <cellStyle name="_대구수성(합의실행)" xfId="997"/>
    <cellStyle name="_대리석공사견적의뢰서" xfId="998"/>
    <cellStyle name="_대림교육연구원" xfId="999"/>
    <cellStyle name="_대림교육연구원11월기성" xfId="1000"/>
    <cellStyle name="_대림아크로비스타" xfId="1001"/>
    <cellStyle name="_대림아크로비스타_1104건대강당공사" xfId="1002"/>
    <cellStyle name="_대림아크로비스타_4월도장타일기성기안" xfId="1003"/>
    <cellStyle name="_대림아크로비스타_예상공사대장및내역" xfId="1004"/>
    <cellStyle name="_대비표" xfId="1005"/>
    <cellStyle name="_대비표양식" xfId="1006"/>
    <cellStyle name="_대우청담3" xfId="1007"/>
    <cellStyle name="_대전망운용국 대수선 전기공사+개요" xfId="1008"/>
    <cellStyle name="_대한생명4월기성부터" xfId="1009"/>
    <cellStyle name="_대한항공 변경내역 (04180605)" xfId="1010"/>
    <cellStyle name="_도급(계약내역서)" xfId="1011"/>
    <cellStyle name="_도급(입찰서)-95억" xfId="1012"/>
    <cellStyle name="_도급(입찰서-계약0624)" xfId="1013"/>
    <cellStyle name="_도급건축내역" xfId="1014"/>
    <cellStyle name="_도급공사변경Ⅰ(0626)" xfId="1015"/>
    <cellStyle name="_도급내역(토목)" xfId="1016"/>
    <cellStyle name="_도급대비실행내역서" xfId="1017"/>
    <cellStyle name="_도급차이내역" xfId="1018"/>
    <cellStyle name="_도배기성" xfId="1019"/>
    <cellStyle name="_도봉동 빌라실행보고서" xfId="1020"/>
    <cellStyle name="_도장기성" xfId="1021"/>
    <cellStyle name="_동목포전화국제4회기성청구서" xfId="1022"/>
    <cellStyle name="_동부최종견적서" xfId="1023"/>
    <cellStyle name="_동해개략견적" xfId="1024"/>
    <cellStyle name="_라이나 대구 (8차)" xfId="1025"/>
    <cellStyle name="_마가레트 호텔" xfId="1026"/>
    <cellStyle name="_모형-내역서(12)" xfId="1027"/>
    <cellStyle name="_목공기성" xfId="1028"/>
    <cellStyle name="_문래동 방적 방림" xfId="1029"/>
    <cellStyle name="_문래동가실행" xfId="1030"/>
    <cellStyle name="_문래동쇼핑몰" xfId="1031"/>
    <cellStyle name="_미일실행" xfId="1033"/>
    <cellStyle name="_미일실행_HARDWARE_sch(080718)휘닉스 클럽하우스 공사_수정분" xfId="1034"/>
    <cellStyle name="_미일실행_HARDWARE_sch(080718)휘닉스 클럽하우스 공사_수정분_Book1" xfId="1035"/>
    <cellStyle name="_미일실행_HARDWARE_sch(080718)휘닉스 클럽하우스 공사_수정분_Book2" xfId="1036"/>
    <cellStyle name="_미일실행_HARDWARE_sch(080718)휘닉스 클럽하우스 공사_수정분_Book3" xfId="1037"/>
    <cellStyle name="_미일실행_HARDWARE_sch(080718)휘닉스 클럽하우스 공사_수정분_Q091208_hardware_sch(키자니아 공사)" xfId="1038"/>
    <cellStyle name="_방배무지개47평1" xfId="1039"/>
    <cellStyle name="_방수천정창호유리석내역" xfId="1040"/>
    <cellStyle name="_변경내역서 -3" xfId="1041"/>
    <cellStyle name="_변경내역서12.27" xfId="1042"/>
    <cellStyle name="_병원전문-차시영" xfId="1043"/>
    <cellStyle name="_보고02-건축공사감액보고서(0714)" xfId="1044"/>
    <cellStyle name="_보고서 cover" xfId="1045"/>
    <cellStyle name="_복사본 The Gale Company Renovation Work (0202)" xfId="1046"/>
    <cellStyle name="_본점)6,7층 리뉴얼공사 현장설명" xfId="1047"/>
    <cellStyle name="_봉림고교 교사신축(최종)" xfId="1048"/>
    <cellStyle name="_봉림고교 교사신축(최종)-참고용" xfId="1049"/>
    <cellStyle name="_부대토목" xfId="1050"/>
    <cellStyle name="_부산거제공가및경비" xfId="1051"/>
    <cellStyle name="_부에나비스타 빌라 설계견적" xfId="1052"/>
    <cellStyle name="_분당파크뷰시공계획서(송산)" xfId="1053"/>
    <cellStyle name="_분석001-구조체투입관련" xfId="1054"/>
    <cellStyle name="_빌라평당비교표" xfId="1055"/>
    <cellStyle name="_사본 - 계약 - 도급(입찰서)" xfId="1056"/>
    <cellStyle name="_사본 - 포항교도소 건축내역서" xfId="1057"/>
    <cellStyle name="_사장님보고용" xfId="1058"/>
    <cellStyle name="_사전원가변경818(LUFFING CRANE)" xfId="1059"/>
    <cellStyle name="_사전원가심의1" xfId="1060"/>
    <cellStyle name="_사전원가심의1_02.논현동파라곤아파트신축공사(가실행)-인건비재정리" xfId="1061"/>
    <cellStyle name="_사전원가심의1_02.논현동파라곤아파트신축공사(가실행)-인건비재정리_강남대학교(가)실행" xfId="1062"/>
    <cellStyle name="_사전원가심의1_02.논현동파라곤아파트신축공사(가실행)-인건비재정리_견적내역" xfId="1063"/>
    <cellStyle name="_사전원가심의1_02.논현동파라곤아파트신축공사(가실행)-인건비재정리_분당경찰서(가)실행" xfId="1064"/>
    <cellStyle name="_사전원가심의1_02.논현동파라곤아파트신축공사(가실행)-인건비재정리_홍성교회(가)실행2" xfId="1065"/>
    <cellStyle name="_사전원가심의1_07)백궁가실행(02.08.16)-현장검토완료-추가수영장내역정리(02.08.22)-97" xfId="1066"/>
    <cellStyle name="_사전원가심의1_07)백궁가실행(02.08.16)-현장검토완료-추가수영장내역정리(02.08.22)-97_강남대학교(가)실행" xfId="1067"/>
    <cellStyle name="_사전원가심의1_07)백궁가실행(02.08.16)-현장검토완료-추가수영장내역정리(02.08.22)-97_견적내역" xfId="1068"/>
    <cellStyle name="_사전원가심의1_07)백궁가실행(02.08.16)-현장검토완료-추가수영장내역정리(02.08.22)-97_분당경찰서(가)실행" xfId="1069"/>
    <cellStyle name="_사전원가심의1_07)백궁가실행(02.08.16)-현장검토완료-추가수영장내역정리(02.08.22)-97_홍성교회(가)실행2" xfId="1070"/>
    <cellStyle name="_사전원가심의1_1.위생,소화내역-1" xfId="1071"/>
    <cellStyle name="_사전원가심의1_1.위생,소화내역-1_강남대학교(가)실행" xfId="1072"/>
    <cellStyle name="_사전원가심의1_1.위생,소화내역-1_견적내역" xfId="1073"/>
    <cellStyle name="_사전원가심의1_1.위생,소화내역-1_분당경찰서(가)실행" xfId="1074"/>
    <cellStyle name="_사전원가심의1_1.위생,소화내역-1_홍성교회(가)실행2" xfId="1075"/>
    <cellStyle name="_사전원가심의1_강남대학교(가)실행" xfId="1076"/>
    <cellStyle name="_사전원가심의1_견적내역" xfId="1077"/>
    <cellStyle name="_사전원가심의1_도급,실행(02.2.16)" xfId="1078"/>
    <cellStyle name="_사전원가심의1_도급,실행(02.2.16)_07)백궁가실행(02.08.16)-현장검토완료-추가수영장내역정리(02.08.22)-97" xfId="1079"/>
    <cellStyle name="_사전원가심의1_도급,실행(02.2.16)_07)백궁가실행(02.08.16)-현장검토완료-추가수영장내역정리(02.08.22)-97_강남대학교(가)실행" xfId="1080"/>
    <cellStyle name="_사전원가심의1_도급,실행(02.2.16)_07)백궁가실행(02.08.16)-현장검토완료-추가수영장내역정리(02.08.22)-97_견적내역" xfId="1081"/>
    <cellStyle name="_사전원가심의1_도급,실행(02.2.16)_07)백궁가실행(02.08.16)-현장검토완료-추가수영장내역정리(02.08.22)-97_분당경찰서(가)실행" xfId="1082"/>
    <cellStyle name="_사전원가심의1_도급,실행(02.2.16)_07)백궁가실행(02.08.16)-현장검토완료-추가수영장내역정리(02.08.22)-97_홍성교회(가)실행2" xfId="1083"/>
    <cellStyle name="_사전원가심의1_도급,실행(02.2.16)_1.위생,소화내역-1" xfId="1084"/>
    <cellStyle name="_사전원가심의1_도급,실행(02.2.16)_1.위생,소화내역-1_강남대학교(가)실행" xfId="1085"/>
    <cellStyle name="_사전원가심의1_도급,실행(02.2.16)_1.위생,소화내역-1_견적내역" xfId="1086"/>
    <cellStyle name="_사전원가심의1_도급,실행(02.2.16)_1.위생,소화내역-1_분당경찰서(가)실행" xfId="1087"/>
    <cellStyle name="_사전원가심의1_도급,실행(02.2.16)_1.위생,소화내역-1_홍성교회(가)실행2" xfId="1088"/>
    <cellStyle name="_사전원가심의1_도급,실행(02.2.16)_강남대학교(가)실행" xfId="1089"/>
    <cellStyle name="_사전원가심의1_도급,실행(02.2.16)_견적내역" xfId="1090"/>
    <cellStyle name="_사전원가심의1_도급,실행(02.2.16)_분당경찰서(가)실행" xfId="1091"/>
    <cellStyle name="_사전원가심의1_도급,실행(02.2.16)_홍성교회(가)실행2" xfId="1092"/>
    <cellStyle name="_사전원가심의1_동양 백궁파라곤A공구" xfId="1093"/>
    <cellStyle name="_사전원가심의1_동양 백궁파라곤A공구_강남대학교(가)실행" xfId="1094"/>
    <cellStyle name="_사전원가심의1_동양 백궁파라곤A공구_견적내역" xfId="1095"/>
    <cellStyle name="_사전원가심의1_동양 백궁파라곤A공구_분당경찰서(가)실행" xfId="1096"/>
    <cellStyle name="_사전원가심의1_동양 백궁파라곤A공구_홍성교회(가)실행2" xfId="1097"/>
    <cellStyle name="_사전원가심의1_명지 관대기숙사5호관" xfId="1098"/>
    <cellStyle name="_사전원가심의1_명지 관대기숙사5호관 기계설비공사" xfId="1099"/>
    <cellStyle name="_사전원가심의1_명지 관대기숙사5호관 기계설비공사_강남대학교(가)실행" xfId="1100"/>
    <cellStyle name="_사전원가심의1_명지 관대기숙사5호관 기계설비공사_견적내역" xfId="1101"/>
    <cellStyle name="_사전원가심의1_명지 관대기숙사5호관 기계설비공사_분당경찰서(가)실행" xfId="1102"/>
    <cellStyle name="_사전원가심의1_명지 관대기숙사5호관 기계설비공사_홍성교회(가)실행2" xfId="1103"/>
    <cellStyle name="_사전원가심의1_명지 관대기숙사5호관_강남대학교(가)실행" xfId="1104"/>
    <cellStyle name="_사전원가심의1_명지 관대기숙사5호관_견적내역" xfId="1105"/>
    <cellStyle name="_사전원가심의1_명지 관대기숙사5호관_분당경찰서(가)실행" xfId="1106"/>
    <cellStyle name="_사전원가심의1_명지 관대기숙사5호관_홍성교회(가)실행2" xfId="1107"/>
    <cellStyle name="_사전원가심의1_분당경찰서(가)실행" xfId="1108"/>
    <cellStyle name="_사전원가심의1_분당파크뷰(도급-실행-02.16)" xfId="1109"/>
    <cellStyle name="_사전원가심의1_분당파크뷰(도급-실행-02.16)_07)백궁가실행(02.08.16)-현장검토완료-추가수영장내역정리(02.08.22)-97" xfId="1110"/>
    <cellStyle name="_사전원가심의1_분당파크뷰(도급-실행-02.16)_07)백궁가실행(02.08.16)-현장검토완료-추가수영장내역정리(02.08.22)-97_강남대학교(가)실행" xfId="1111"/>
    <cellStyle name="_사전원가심의1_분당파크뷰(도급-실행-02.16)_07)백궁가실행(02.08.16)-현장검토완료-추가수영장내역정리(02.08.22)-97_견적내역" xfId="1112"/>
    <cellStyle name="_사전원가심의1_분당파크뷰(도급-실행-02.16)_07)백궁가실행(02.08.16)-현장검토완료-추가수영장내역정리(02.08.22)-97_분당경찰서(가)실행" xfId="1113"/>
    <cellStyle name="_사전원가심의1_분당파크뷰(도급-실행-02.16)_07)백궁가실행(02.08.16)-현장검토완료-추가수영장내역정리(02.08.22)-97_홍성교회(가)실행2" xfId="1114"/>
    <cellStyle name="_사전원가심의1_분당파크뷰(도급-실행-02.16)_1.위생,소화내역-1" xfId="1115"/>
    <cellStyle name="_사전원가심의1_분당파크뷰(도급-실행-02.16)_1.위생,소화내역-1_강남대학교(가)실행" xfId="1116"/>
    <cellStyle name="_사전원가심의1_분당파크뷰(도급-실행-02.16)_1.위생,소화내역-1_견적내역" xfId="1117"/>
    <cellStyle name="_사전원가심의1_분당파크뷰(도급-실행-02.16)_1.위생,소화내역-1_분당경찰서(가)실행" xfId="1118"/>
    <cellStyle name="_사전원가심의1_분당파크뷰(도급-실행-02.16)_1.위생,소화내역-1_홍성교회(가)실행2" xfId="1119"/>
    <cellStyle name="_사전원가심의1_분당파크뷰(도급-실행-02.16)_강남대학교(가)실행" xfId="1120"/>
    <cellStyle name="_사전원가심의1_분당파크뷰(도급-실행-02.16)_견적내역" xfId="1121"/>
    <cellStyle name="_사전원가심의1_분당파크뷰(도급-실행-02.16)_분당경찰서(가)실행" xfId="1122"/>
    <cellStyle name="_사전원가심의1_분당파크뷰(도급-실행-02.16)_홍성교회(가)실행2" xfId="1123"/>
    <cellStyle name="_사전원가심의1_사본 - 명지 관대기숙사5호관(입찰)" xfId="1124"/>
    <cellStyle name="_사전원가심의1_사본 - 명지 관대기숙사5호관(입찰)_강남대학교(가)실행" xfId="1125"/>
    <cellStyle name="_사전원가심의1_사본 - 명지 관대기숙사5호관(입찰)_견적내역" xfId="1126"/>
    <cellStyle name="_사전원가심의1_사본 - 명지 관대기숙사5호관(입찰)_분당경찰서(가)실행" xfId="1127"/>
    <cellStyle name="_사전원가심의1_사본 - 명지 관대기숙사5호관(입찰)_홍성교회(가)실행2" xfId="1128"/>
    <cellStyle name="_사전원가심의1_홍성교회(가)실행2" xfId="1129"/>
    <cellStyle name="_산출001-공동구공사" xfId="1130"/>
    <cellStyle name="_산출근거(배수공)" xfId="1131"/>
    <cellStyle name="_산출근거(토공)" xfId="1132"/>
    <cellStyle name="_산출근거(포장공)" xfId="1133"/>
    <cellStyle name="_산출근거(헬리포트, 옥상 조형물)" xfId="1134"/>
    <cellStyle name="_산출내역서(총괄)" xfId="1135"/>
    <cellStyle name="_삼성 실행 내역 수정" xfId="1136"/>
    <cellStyle name="_삼성공덕3지구 경비(1).실행내역서" xfId="1137"/>
    <cellStyle name="_삼성공덕3지구실행예상내역서" xfId="1138"/>
    <cellStyle name="_서울 중앙우체국 인테리어공사(03.10.08)" xfId="1139"/>
    <cellStyle name="_서울 중앙우체국 인테리어공사(04.03.29)철희실행(0417)" xfId="1140"/>
    <cellStyle name="_서울역실행보고" xfId="1141"/>
    <cellStyle name="_서초6월분기성대장" xfId="1142"/>
    <cellStyle name="_석재관련수량산출(1)" xfId="1143"/>
    <cellStyle name="_성원오피스텔휘트니스센터" xfId="1144"/>
    <cellStyle name="_세로양식(2005)" xfId="1145"/>
    <cellStyle name="_센터블 스파신축공사(토목공사-정주공영)" xfId="1146"/>
    <cellStyle name="_송도신도시아파트(개략)" xfId="1147"/>
    <cellStyle name="_수장공사" xfId="1148"/>
    <cellStyle name="_수정-공항운송도급내역(0917)" xfId="1149"/>
    <cellStyle name="_수주손익보고" xfId="1150"/>
    <cellStyle name="_순화동기구표" xfId="1151"/>
    <cellStyle name="_순화동포스코060323내역최종" xfId="1152"/>
    <cellStyle name="_순화동포스코060323내역최종_Book1" xfId="1155"/>
    <cellStyle name="_순화동포스코060323내역최종_Book2" xfId="1156"/>
    <cellStyle name="_순화동포스코060323내역최종_Book3" xfId="1157"/>
    <cellStyle name="_순화동포스코060323내역최종_Q081201-정부청사 스펙" xfId="1158"/>
    <cellStyle name="_순화동포스코060323내역최종_Q081207_hardware_spec(용인부속동)" xfId="1159"/>
    <cellStyle name="_순화동포스코060323내역최종_Q081222 hardware spec" xfId="1160"/>
    <cellStyle name="_순화동포스코060323내역최종_Q090623_hardware_sch(toyota)_1~3f_1" xfId="1161"/>
    <cellStyle name="_순화동포스코060323내역최종_Q090708_hardware_spec(toyota)_1~3f" xfId="1163"/>
    <cellStyle name="_순화동포스코060323내역최종_Q090708_hardware_spec(키자니아)_1~3f" xfId="1162"/>
    <cellStyle name="_순화동포스코060323내역최종_Q090806_hardware_sch(키자니아)_1~3f" xfId="1164"/>
    <cellStyle name="_순화동포스코060323내역최종_Q090814_hardware_sch(키자니아)_1~3f" xfId="1165"/>
    <cellStyle name="_순화동포스코060323내역최종_Q091208_hardware_spec list_키자니아 공사" xfId="1166"/>
    <cellStyle name="_순화동포스코060323내역최종_SPEC-4 (HARDWARE)" xfId="1167"/>
    <cellStyle name="_순화동포스코060323내역최종_사본 - Q090112_hardware_spec(toyota)" xfId="1153"/>
    <cellStyle name="_순화동포스코060323내역최종_사본 - Q090112_hardware_spec(toyota) (version 1)" xfId="1154"/>
    <cellStyle name="_신촌 트리플지점 내장공사" xfId="1168"/>
    <cellStyle name="_신촌(2차)트리플지점(원본)" xfId="1169"/>
    <cellStyle name="_실내워터파크" xfId="1170"/>
    <cellStyle name="_실외워터파크(1차개장)" xfId="1171"/>
    <cellStyle name="_실외워터파크(2차개장)" xfId="1172"/>
    <cellStyle name="_실행" xfId="1173"/>
    <cellStyle name="_실행(갑지)" xfId="1174"/>
    <cellStyle name="_실행(입찰서)-최종" xfId="1175"/>
    <cellStyle name="_실행01-총괄가실행(0828)" xfId="1176"/>
    <cellStyle name="_실행갑지" xfId="1177"/>
    <cellStyle name="_실행갑지(변경)" xfId="1178"/>
    <cellStyle name="_실행내역" xfId="1179"/>
    <cellStyle name="_실행내역(아+부)" xfId="1180"/>
    <cellStyle name="_실행내역(현장안" xfId="1181"/>
    <cellStyle name="_실행내역서(ROYAL C.C)" xfId="1183"/>
    <cellStyle name="_實行內譯書(평내)" xfId="1182"/>
    <cellStyle name="_실행-미확정-현장송부" xfId="1184"/>
    <cellStyle name="_실행양식견본" xfId="1185"/>
    <cellStyle name="_실행예산(논현)" xfId="1186"/>
    <cellStyle name="_실행예산(사장님)" xfId="1187"/>
    <cellStyle name="_실행예산(최종사장님승인)" xfId="1188"/>
    <cellStyle name="_실행예산보고(갑지)" xfId="1189"/>
    <cellStyle name="_실행예산서" xfId="1190"/>
    <cellStyle name="_실행최종검토(이동수0522)" xfId="1191"/>
    <cellStyle name="_실행확정보고-7호관(최종)" xfId="1192"/>
    <cellStyle name="_실행확정심사자료" xfId="1193"/>
    <cellStyle name="_실행확정심사자료(2005.04.04,오후4시회의)" xfId="1194"/>
    <cellStyle name="_실행확정심사자료(유천동,2004.03.10)" xfId="1195"/>
    <cellStyle name="_실행확정품의서(종로학원" xfId="1196"/>
    <cellStyle name="_쌍자3차공사(현장작성실행" xfId="1197"/>
    <cellStyle name="_씨즐러대학로점2차" xfId="1198"/>
    <cellStyle name="_아미고터워 리모델링공사(계약,실행내역)9월.3일 " xfId="1199"/>
    <cellStyle name="_아크로리버기준-개산견적기준(건축)" xfId="1200"/>
    <cellStyle name="_안동최종정산" xfId="1201"/>
    <cellStyle name="_안전보건11대 기본수칙" xfId="1202"/>
    <cellStyle name="_양식모음" xfId="1203"/>
    <cellStyle name="_양식모음1" xfId="1204"/>
    <cellStyle name="_양재 HUB PRIMO 발코니 확장공사" xfId="1205"/>
    <cellStyle name="_양재동 도매센타(수정1006)" xfId="1206"/>
    <cellStyle name="_업무보고8월" xfId="1207"/>
    <cellStyle name="_엑셀양식" xfId="1208"/>
    <cellStyle name="_여의도(실행)" xfId="1209"/>
    <cellStyle name="_여의도오피스텔(조경송부변경)" xfId="1210"/>
    <cellStyle name="_연세대학교중앙도서관공조실배관교체공사(최종)" xfId="1211"/>
    <cellStyle name="_연세중앙교회 성전 신축공사(수장)-변경내역" xfId="1212"/>
    <cellStyle name="_영상S" xfId="1213"/>
    <cellStyle name="_예상공사대장및내역" xfId="1214"/>
    <cellStyle name="_오공본드" xfId="1215"/>
    <cellStyle name="_옥외wp(우원)-예산내역서" xfId="1217"/>
    <cellStyle name="_옥외동" xfId="1216"/>
    <cellStyle name="_외관물량산출서" xfId="1218"/>
    <cellStyle name="_용두동M,H견적서(nego)" xfId="1219"/>
    <cellStyle name="_용인동백C2-3" xfId="1220"/>
    <cellStyle name="_우면동주택계약내역서초안(1110)" xfId="1221"/>
    <cellStyle name="_울산실시설계내역서(하이테콤)-B" xfId="1222"/>
    <cellStyle name="_원가분석0521" xfId="1223"/>
    <cellStyle name="_원가분석실행내역_0502" xfId="1224"/>
    <cellStyle name="_원가상세내역서 " xfId="1225"/>
    <cellStyle name="_원가절감" xfId="1226"/>
    <cellStyle name="_원당 1차 실행001(030329)" xfId="1227"/>
    <cellStyle name="_원당실행내역" xfId="1228"/>
    <cellStyle name="_원본(건들지마)" xfId="1229"/>
    <cellStyle name="_원주 th # 본실행통합내역(2004.12.21오전10시)" xfId="1230"/>
    <cellStyle name="_원주 th # 본실행통합내역(2004.12.21오후01시)" xfId="1231"/>
    <cellStyle name="_원주 th # 본실행통합내역(2004.12.21오후6시)" xfId="1232"/>
    <cellStyle name="_원주 the # 본실행통합내역(2004.12.22오후10시최종)" xfId="1233"/>
    <cellStyle name="_원주 the # 본실행통합내역(2004.12.22오후2시)" xfId="1234"/>
    <cellStyle name="_원주 the # 본실행통합내역(2004.12.22오후5시)" xfId="1235"/>
    <cellStyle name="_유천 아파트본실행(건축2004.03.11.제일견적2차회신반영)" xfId="1236"/>
    <cellStyle name="_유천 아파트본실행(건축2004.03.15오전.팀장님보고이전)" xfId="1237"/>
    <cellStyle name="_유천 아파트본실행(건축2004.03.16오전.실행확정심사자료보고안)" xfId="1238"/>
    <cellStyle name="_을지" xfId="1239"/>
    <cellStyle name="_인원계획표 " xfId="1240"/>
    <cellStyle name="_인원계획표 _04028적산수량집계" xfId="1241"/>
    <cellStyle name="_인원계획표 _04-가실행(작업중)" xfId="1242"/>
    <cellStyle name="_인원계획표 _04-가실행(작업중1)" xfId="1243"/>
    <cellStyle name="_인원계획표 _Book2" xfId="1260"/>
    <cellStyle name="_인원계획표 _KT견적요청" xfId="1261"/>
    <cellStyle name="_인원계획표 _가실행" xfId="1244"/>
    <cellStyle name="_인원계획표 _대한생명4월기성부터" xfId="1245"/>
    <cellStyle name="_인원계획표 _수원-가실행" xfId="1246"/>
    <cellStyle name="_인원계획표 _적격 " xfId="1247"/>
    <cellStyle name="_인원계획표 _적격 _04028적산수량집계" xfId="1248"/>
    <cellStyle name="_인원계획표 _적격 _04-가실행(작업중)" xfId="1249"/>
    <cellStyle name="_인원계획표 _적격 _04-가실행(작업중1)" xfId="1250"/>
    <cellStyle name="_인원계획표 _적격 _KT견적요청" xfId="1253"/>
    <cellStyle name="_인원계획표 _적격 _가실행" xfId="1251"/>
    <cellStyle name="_인원계획표 _적격 _수원-가실행" xfId="1252"/>
    <cellStyle name="_인원계획표 _투찰(안덕대정)" xfId="1254"/>
    <cellStyle name="_인원계획표 _투찰(안덕대정)_Book2" xfId="1256"/>
    <cellStyle name="_인원계획표 _투찰(안덕대정)_대한생명4월기성부터" xfId="1255"/>
    <cellStyle name="_인원계획표 _투찰(안덕대정)1" xfId="1257"/>
    <cellStyle name="_인원계획표 _투찰(안덕대정)1_Book2" xfId="1259"/>
    <cellStyle name="_인원계획표 _투찰(안덕대정)1_대한생명4월기성부터" xfId="1258"/>
    <cellStyle name="_인천간석동 모델하우스(삼성)" xfId="1262"/>
    <cellStyle name="_인테리어견적-0824통합내역e" xfId="1263"/>
    <cellStyle name="_인테리어내역(최종)" xfId="1264"/>
    <cellStyle name="_인테리어전기실행갑지" xfId="1265"/>
    <cellStyle name="_일위대가(수원축구)" xfId="1266"/>
    <cellStyle name="_입찰 음악,학생회관,체육관(1106)" xfId="1267"/>
    <cellStyle name="_입찰갑지" xfId="1268"/>
    <cellStyle name="_입찰표지 " xfId="1269"/>
    <cellStyle name="_입찰표지 _04028적산수량집계" xfId="1270"/>
    <cellStyle name="_입찰표지 _04-가실행(작업중)" xfId="1271"/>
    <cellStyle name="_입찰표지 _04-가실행(작업중1)" xfId="1272"/>
    <cellStyle name="_입찰표지 _Book2" xfId="1282"/>
    <cellStyle name="_입찰표지 _KT견적요청" xfId="1283"/>
    <cellStyle name="_입찰표지 _가실행" xfId="1273"/>
    <cellStyle name="_입찰표지 _대한생명4월기성부터" xfId="1274"/>
    <cellStyle name="_입찰표지 _수원-가실행" xfId="1275"/>
    <cellStyle name="_입찰표지 _투찰(안덕대정)" xfId="1276"/>
    <cellStyle name="_입찰표지 _투찰(안덕대정)_Book2" xfId="1278"/>
    <cellStyle name="_입찰표지 _투찰(안덕대정)_대한생명4월기성부터" xfId="1277"/>
    <cellStyle name="_입찰표지 _투찰(안덕대정)1" xfId="1279"/>
    <cellStyle name="_입찰표지 _투찰(안덕대정)1_Book2" xfId="1281"/>
    <cellStyle name="_입찰표지 _투찰(안덕대정)1_대한생명4월기성부터" xfId="1280"/>
    <cellStyle name="_입찰품의" xfId="1284"/>
    <cellStyle name="_입찰품의(HANG LUNG)" xfId="1285"/>
    <cellStyle name="_입찰품의(HANG LUNG-Rev1)" xfId="1286"/>
    <cellStyle name="_입찰품의(KIL)" xfId="1287"/>
    <cellStyle name="_입찰품의_고대100주년기념관_15199" xfId="1288"/>
    <cellStyle name="_입찰품의서-신학센타" xfId="1289"/>
    <cellStyle name="_입찰품의서-휴맥스-백업" xfId="1290"/>
    <cellStyle name="_자금수지관련소장님보고(030830)" xfId="1291"/>
    <cellStyle name="_자료01-공통가설" xfId="1292"/>
    <cellStyle name="_자료03-대안수량조정실행대비표" xfId="1293"/>
    <cellStyle name="_자료06-토목공사" xfId="1294"/>
    <cellStyle name="_자연석단가승인요청" xfId="1295"/>
    <cellStyle name="_작업01-조경공사0709" xfId="1296"/>
    <cellStyle name="_장식박스공사견적서" xfId="1297"/>
    <cellStyle name="_장지도급(공종분개)-결재용" xfId="1298"/>
    <cellStyle name="_장현중(내역서+개요)" xfId="1299"/>
    <cellStyle name="_적격 " xfId="1300"/>
    <cellStyle name="_적격 _04028적산수량집계" xfId="1301"/>
    <cellStyle name="_적격 _04-가실행(작업중)" xfId="1302"/>
    <cellStyle name="_적격 _04-가실행(작업중1)" xfId="1303"/>
    <cellStyle name="_적격 _KT견적요청" xfId="1307"/>
    <cellStyle name="_적격 _가실행" xfId="1304"/>
    <cellStyle name="_적격 _수원-가실행" xfId="1305"/>
    <cellStyle name="_적격 _집행갑지 " xfId="1306"/>
    <cellStyle name="_적격(화산) " xfId="1308"/>
    <cellStyle name="_적격(화산) _04028적산수량집계" xfId="1309"/>
    <cellStyle name="_적격(화산) _04-가실행(작업중)" xfId="1310"/>
    <cellStyle name="_적격(화산) _04-가실행(작업중1)" xfId="1311"/>
    <cellStyle name="_적격(화산) _Book2" xfId="1321"/>
    <cellStyle name="_적격(화산) _KT견적요청" xfId="1322"/>
    <cellStyle name="_적격(화산) _가실행" xfId="1312"/>
    <cellStyle name="_적격(화산) _대한생명4월기성부터" xfId="1313"/>
    <cellStyle name="_적격(화산) _수원-가실행" xfId="1314"/>
    <cellStyle name="_적격(화산) _투찰(안덕대정)" xfId="1315"/>
    <cellStyle name="_적격(화산) _투찰(안덕대정)_Book2" xfId="1317"/>
    <cellStyle name="_적격(화산) _투찰(안덕대정)_대한생명4월기성부터" xfId="1316"/>
    <cellStyle name="_적격(화산) _투찰(안덕대정)1" xfId="1318"/>
    <cellStyle name="_적격(화산) _투찰(안덕대정)1_Book2" xfId="1320"/>
    <cellStyle name="_적격(화산) _투찰(안덕대정)1_대한생명4월기성부터" xfId="1319"/>
    <cellStyle name="_전주 정산건(6월7일)발송" xfId="1323"/>
    <cellStyle name="_전체공정표(04.12.10)최종" xfId="1324"/>
    <cellStyle name="_점수산정총괄(조달청)" xfId="1325"/>
    <cellStyle name="_정도설비-서초동한승빌딩증축공사" xfId="1326"/>
    <cellStyle name="_제2회대갑기성(3월)" xfId="1327"/>
    <cellStyle name="_제출 B.O.Q - 0700327 AIG생명보험 본사 8층" xfId="1328"/>
    <cellStyle name="_제출(2.25)" xfId="1329"/>
    <cellStyle name="_제출견적(1공구11.16)" xfId="1330"/>
    <cellStyle name="_제출내역" xfId="1331"/>
    <cellStyle name="_제출내역(2.26)" xfId="1332"/>
    <cellStyle name="_제출완료-공항운송가실행(0919)" xfId="1333"/>
    <cellStyle name="_조경-고운040827" xfId="1334"/>
    <cellStyle name="_조직표및인원투입" xfId="1335"/>
    <cellStyle name="_지앤지_AV설비(1)" xfId="1336"/>
    <cellStyle name="_집계" xfId="1337"/>
    <cellStyle name="_집계표" xfId="1338"/>
    <cellStyle name="_집행갑지 " xfId="1339"/>
    <cellStyle name="_참고01-50억대안제시" xfId="1340"/>
    <cellStyle name="_참고02-당초가실행" xfId="1341"/>
    <cellStyle name="_천안 고객 PLAZA 내장공사" xfId="1342"/>
    <cellStyle name="_청량리동빌딩" xfId="1343"/>
    <cellStyle name="_청문당 내역보완" xfId="1344"/>
    <cellStyle name="_체육관갑지" xfId="1345"/>
    <cellStyle name="_최종- 도급(입찰서)" xfId="1346"/>
    <cellStyle name="_최종보고-파주완료030401" xfId="1347"/>
    <cellStyle name="_추정(갑지)" xfId="1348"/>
    <cellStyle name="_추정(갑지) 2" xfId="1349"/>
    <cellStyle name="_추정(갑지)_HARDWARE SCH_070712" xfId="1351"/>
    <cellStyle name="_추정(갑지)_SCH_070312" xfId="1352"/>
    <cellStyle name="_추정(갑지)_SCH_0707223" xfId="1353"/>
    <cellStyle name="_추정(갑지)_견적서(070814)" xfId="1350"/>
    <cellStyle name="_추정토목내역" xfId="1354"/>
    <cellStyle name="_춘천전화국증축통신+개요" xfId="1355"/>
    <cellStyle name="_춘천합동내역+개요(수정한최종)" xfId="1356"/>
    <cellStyle name="_코레노2차-공내역-인테리어공사" xfId="1357"/>
    <cellStyle name="_타워배치도 민지" xfId="1358"/>
    <cellStyle name="_타워배치도 민지수정" xfId="1359"/>
    <cellStyle name="_타일기성" xfId="1360"/>
    <cellStyle name="_타일기성12월" xfId="1361"/>
    <cellStyle name="_토공및흙막이공사" xfId="1362"/>
    <cellStyle name="_투찰(안덕대정)" xfId="1363"/>
    <cellStyle name="_투찰(안덕대정)_Book2" xfId="1365"/>
    <cellStyle name="_투찰(안덕대정)_대한생명4월기성부터" xfId="1364"/>
    <cellStyle name="_투찰(안덕대정)1" xfId="1366"/>
    <cellStyle name="_투찰(안덕대정)1_Book2" xfId="1368"/>
    <cellStyle name="_투찰(안덕대정)1_대한생명4월기성부터" xfId="1367"/>
    <cellStyle name="_투팔양식" xfId="1369"/>
    <cellStyle name="_파주원가분석-030127" xfId="1370"/>
    <cellStyle name="_파주출판물개략완료" xfId="1371"/>
    <cellStyle name="_파주출판물개략완료Ⅲ" xfId="1372"/>
    <cellStyle name="_판교모델하우스견적서" xfId="1373"/>
    <cellStyle name="_평당공사비(05.26)" xfId="1374"/>
    <cellStyle name="_평당물량비교" xfId="1375"/>
    <cellStyle name="_평택화학중대(본실행)" xfId="1376"/>
    <cellStyle name="_포항교도소 건축내역서" xfId="1377"/>
    <cellStyle name="_하나로정보센터 견적(각층별 최종)" xfId="1378"/>
    <cellStyle name="_하도급변경첨부(STL)" xfId="1379"/>
    <cellStyle name="_하도급변경첨부(STL)_041022건축내역" xfId="1380"/>
    <cellStyle name="_하도급변경첨부(STL)_041022건축내역_041022건축내역" xfId="1381"/>
    <cellStyle name="_하도급변경첨부(STL)_041022건축내역_041022건축내역_SK증권 대구지점 0302" xfId="1382"/>
    <cellStyle name="_하도급변경첨부(STL)_041022건축내역_041022건축내역_SK증권 대구지점 0307 수정" xfId="1383"/>
    <cellStyle name="_하도급변경첨부(STL)_041022건축내역_SK증권 대구지점 0302" xfId="1384"/>
    <cellStyle name="_하도급변경첨부(STL)_041022건축내역_SK증권 대구지점 0307 수정" xfId="1385"/>
    <cellStyle name="_하도급변경첨부(STL)_SK증권 대구지점 0302" xfId="1386"/>
    <cellStyle name="_하도급변경첨부(STL)_SK증권 대구지점 0307 수정" xfId="1387"/>
    <cellStyle name="_하도급정산서 금속" xfId="1388"/>
    <cellStyle name="_하이마트창원제출(0313)" xfId="1389"/>
    <cellStyle name="_학교비교_19615" xfId="1390"/>
    <cellStyle name="_한효빌딩 리모델링 공사(국보)" xfId="1391"/>
    <cellStyle name="_해운대 아델리스 석공사(대웅석재)" xfId="1392"/>
    <cellStyle name="_현대메탈 - 기성" xfId="1393"/>
    <cellStyle name="_현대메탈정산" xfId="1394"/>
    <cellStyle name="_현대슈퍼빌주민편의시설(완료)" xfId="1395"/>
    <cellStyle name="_현대해상 강서사옥 내역서(050310)" xfId="1396"/>
    <cellStyle name="_현설자료(방음벽)" xfId="5478"/>
    <cellStyle name="_현설자료(지웰아파트)" xfId="5479"/>
    <cellStyle name="_현설자료(지웰아파트)휀스" xfId="5480"/>
    <cellStyle name="_현장개요(광기술원)-사장보고용" xfId="1397"/>
    <cellStyle name="_현장관리비-경희대체육대학원" xfId="1398"/>
    <cellStyle name="_현장관리비-현장20050224" xfId="1399"/>
    <cellStyle name="_현장설명서(필독)" xfId="1400"/>
    <cellStyle name="_현장완료" xfId="1401"/>
    <cellStyle name="_호남선두계역외2개소연결통로" xfId="1402"/>
    <cellStyle name="_호수건설내역서20040403" xfId="1403"/>
    <cellStyle name="_화성동탄(TK자료)-주택기획팀" xfId="1404"/>
    <cellStyle name="_화성동탄임대-개략견적" xfId="1405"/>
    <cellStyle name="_화성태안아파트" xfId="1406"/>
    <cellStyle name="_황세영총괄(1116)" xfId="1407"/>
    <cellStyle name="_황제의 실행0623최종결재용" xfId="1408"/>
    <cellStyle name="_회성동탄턴키개략금액" xfId="1409"/>
    <cellStyle name="_회성동탄턴키개략금액2" xfId="1410"/>
    <cellStyle name="_효성통합회의실(BOQ)제출" xfId="1411"/>
    <cellStyle name="_휴먼토피아계약" xfId="1412"/>
    <cellStyle name="_흙막이공사(일위)" xfId="1413"/>
    <cellStyle name="¡¾¨u￠￢ⓒ÷A¨u," xfId="1500"/>
    <cellStyle name="´þ" xfId="1501"/>
    <cellStyle name="´þ·?" xfId="1502"/>
    <cellStyle name="´Þ·¯" xfId="1503"/>
    <cellStyle name="’E‰Y [0.00]_laroux" xfId="1504"/>
    <cellStyle name="’E‰Y_laroux" xfId="1505"/>
    <cellStyle name="¤@?e_TEST-1 " xfId="1512"/>
    <cellStyle name="¤d¤À¦ì_CocaCola-R4" xfId="1513"/>
    <cellStyle name="\MNPREF32.DLL&amp;" xfId="1526"/>
    <cellStyle name="+,-,0" xfId="1506"/>
    <cellStyle name="±a°e" xfId="1507"/>
    <cellStyle name="△ []" xfId="1508"/>
    <cellStyle name="△ [0]" xfId="1509"/>
    <cellStyle name="△백분율" xfId="1510"/>
    <cellStyle name="△콤마" xfId="1511"/>
    <cellStyle name="°??¤??·?1" xfId="1514"/>
    <cellStyle name="°??¤??·?2" xfId="1515"/>
    <cellStyle name="°??¤¼?¼??¡" xfId="1516"/>
    <cellStyle name="°ia¤¼o " xfId="1517"/>
    <cellStyle name="°ia¤¼o  2" xfId="1518"/>
    <cellStyle name="°íÁ¤¼Ò¼ýÁ¡" xfId="1519"/>
    <cellStyle name="°ia¤aa " xfId="1520"/>
    <cellStyle name="°ia¤aa  2" xfId="1521"/>
    <cellStyle name="°íÁ¤Ãâ·Â1" xfId="1522"/>
    <cellStyle name="°íÁ¤Ãâ·Â2" xfId="1523"/>
    <cellStyle name="°ßAu" xfId="1524"/>
    <cellStyle name="µÚ¿¡ ¿À´Â ÇÏÀÌÆÛ¸µÅ©" xfId="1525"/>
    <cellStyle name="" xfId="1"/>
    <cellStyle name="_(견적071108 뮤제) 매장문화재 전시시설 설계예산" xfId="764"/>
    <cellStyle name="_뮤제예산-매장문화재 (문종승)" xfId="1032"/>
    <cellStyle name="æØè [0.00]_PRODUCT DETAIL Q1" xfId="4966"/>
    <cellStyle name="æØè_PRODUCT DETAIL Q1" xfId="4967"/>
    <cellStyle name="ÊÝ [0.00]_PRODUCT DETAIL Q1" xfId="5276"/>
    <cellStyle name="ÊÝ_PRODUCT DETAIL Q1" xfId="5277"/>
    <cellStyle name="W?_BOOKSHIP" xfId="5466"/>
    <cellStyle name="W_BOOKSHIP" xfId="5469"/>
    <cellStyle name="0" xfId="1527"/>
    <cellStyle name="0%" xfId="1528"/>
    <cellStyle name="0,0_x000d__x000a_NA_x000d__x000a_" xfId="1529"/>
    <cellStyle name="0,0_x000d__x000a_NA_x000d__x000a_ 2" xfId="1530"/>
    <cellStyle name="0.0" xfId="1531"/>
    <cellStyle name="0.0%" xfId="1532"/>
    <cellStyle name="0.0_Interior BQ_EA_두류지점 제출" xfId="1533"/>
    <cellStyle name="0.00" xfId="1534"/>
    <cellStyle name="0.00%" xfId="1535"/>
    <cellStyle name="0.00_Interior BQ_EA_두류지점 제출" xfId="1536"/>
    <cellStyle name="0.000%" xfId="1537"/>
    <cellStyle name="0.0000%" xfId="1538"/>
    <cellStyle name="0.0000% 2" xfId="1539"/>
    <cellStyle name="00" xfId="1540"/>
    <cellStyle name="1" xfId="1541"/>
    <cellStyle name="1 000 Kč_RESULTS" xfId="1542"/>
    <cellStyle name="1 2" xfId="1543"/>
    <cellStyle name="1 3" xfId="1544"/>
    <cellStyle name="¹?º" xfId="1545"/>
    <cellStyle name="1_laroux" xfId="1866"/>
    <cellStyle name="1_laroux_ATC-YOON1" xfId="1867"/>
    <cellStyle name="1_total" xfId="1868"/>
    <cellStyle name="1_total_1-대구상인-7층-031001" xfId="1869"/>
    <cellStyle name="1_total_Q081207_hardware_spec(용인부속동)" xfId="2213"/>
    <cellStyle name="1_total_Sheet1" xfId="2214"/>
    <cellStyle name="1_total_Sheet1_00갑지" xfId="2215"/>
    <cellStyle name="1_total_Sheet1_00갑지_1-대구상인-7층-031001" xfId="2216"/>
    <cellStyle name="1_total_Sheet1_00갑지_백화점화장실인테리어" xfId="2217"/>
    <cellStyle name="1_total_Sheet1_00갑지_백화점화장실인테리어_1-대구상인-7층-031001" xfId="2218"/>
    <cellStyle name="1_total_Sheet1_00갑지_설계내역서" xfId="2219"/>
    <cellStyle name="1_total_Sheet1_00갑지_설계내역서_1-대구상인-7층-031001" xfId="2220"/>
    <cellStyle name="1_total_Sheet1_00갑지_설계내역서_백화점화장실인테리어" xfId="2221"/>
    <cellStyle name="1_total_Sheet1_00갑지_설계내역서_백화점화장실인테리어_1-대구상인-7층-031001" xfId="2222"/>
    <cellStyle name="1_total_Sheet1_00갑지_설계내역서_울산FITNESS인테리어" xfId="2223"/>
    <cellStyle name="1_total_Sheet1_00갑지_설계내역서_울산FITNESS인테리어_1-대구상인-7층-031001" xfId="2224"/>
    <cellStyle name="1_total_Sheet1_00갑지_설계내역서_화명조경" xfId="2225"/>
    <cellStyle name="1_total_Sheet1_00갑지_설계내역서_화명조경_1-대구상인-7층-031001" xfId="2226"/>
    <cellStyle name="1_total_Sheet1_00갑지_설계내역서_화명조경_백화점화장실인테리어" xfId="2227"/>
    <cellStyle name="1_total_Sheet1_00갑지_설계내역서_화명조경_백화점화장실인테리어_1-대구상인-7층-031001" xfId="2228"/>
    <cellStyle name="1_total_Sheet1_00갑지_설계내역서_화명조경_울산FITNESS인테리어" xfId="2229"/>
    <cellStyle name="1_total_Sheet1_00갑지_설계내역서_화명조경_울산FITNESS인테리어_1-대구상인-7층-031001" xfId="2230"/>
    <cellStyle name="1_total_Sheet1_00갑지_설계내역서1월7일" xfId="2231"/>
    <cellStyle name="1_total_Sheet1_00갑지_설계내역서1월7일_1-대구상인-7층-031001" xfId="2232"/>
    <cellStyle name="1_total_Sheet1_00갑지_설계내역서1월7일_백화점화장실인테리어" xfId="2233"/>
    <cellStyle name="1_total_Sheet1_00갑지_설계내역서1월7일_백화점화장실인테리어_1-대구상인-7층-031001" xfId="2234"/>
    <cellStyle name="1_total_Sheet1_00갑지_설계내역서1월7일_울산FITNESS인테리어" xfId="2235"/>
    <cellStyle name="1_total_Sheet1_00갑지_설계내역서1월7일_울산FITNESS인테리어_1-대구상인-7층-031001" xfId="2236"/>
    <cellStyle name="1_total_Sheet1_00갑지_설계내역서1월7일_화명조경" xfId="2237"/>
    <cellStyle name="1_total_Sheet1_00갑지_설계내역서1월7일_화명조경_1-대구상인-7층-031001" xfId="2238"/>
    <cellStyle name="1_total_Sheet1_00갑지_설계내역서1월7일_화명조경_백화점화장실인테리어" xfId="2239"/>
    <cellStyle name="1_total_Sheet1_00갑지_설계내역서1월7일_화명조경_백화점화장실인테리어_1-대구상인-7층-031001" xfId="2240"/>
    <cellStyle name="1_total_Sheet1_00갑지_설계내역서1월7일_화명조경_울산FITNESS인테리어" xfId="2241"/>
    <cellStyle name="1_total_Sheet1_00갑지_설계내역서1월7일_화명조경_울산FITNESS인테리어_1-대구상인-7층-031001" xfId="2242"/>
    <cellStyle name="1_total_Sheet1_00갑지_울산FITNESS인테리어" xfId="2243"/>
    <cellStyle name="1_total_Sheet1_00갑지_울산FITNESS인테리어_1-대구상인-7층-031001" xfId="2244"/>
    <cellStyle name="1_total_Sheet1_00갑지_화명조경" xfId="2245"/>
    <cellStyle name="1_total_Sheet1_00갑지_화명조경_1-대구상인-7층-031001" xfId="2246"/>
    <cellStyle name="1_total_Sheet1_00갑지_화명조경_백화점화장실인테리어" xfId="2247"/>
    <cellStyle name="1_total_Sheet1_00갑지_화명조경_백화점화장실인테리어_1-대구상인-7층-031001" xfId="2248"/>
    <cellStyle name="1_total_Sheet1_00갑지_화명조경_울산FITNESS인테리어" xfId="2249"/>
    <cellStyle name="1_total_Sheet1_00갑지_화명조경_울산FITNESS인테리어_1-대구상인-7층-031001" xfId="2250"/>
    <cellStyle name="1_total_Sheet1_1-대구상인-7층-031001" xfId="2251"/>
    <cellStyle name="1_total_Sheet1_과천놀이터설계서" xfId="2252"/>
    <cellStyle name="1_total_Sheet1_과천놀이터설계서_1-대구상인-7층-031001" xfId="2253"/>
    <cellStyle name="1_total_Sheet1_과천놀이터설계서_백화점화장실인테리어" xfId="2254"/>
    <cellStyle name="1_total_Sheet1_과천놀이터설계서_백화점화장실인테리어_1-대구상인-7층-031001" xfId="2255"/>
    <cellStyle name="1_total_Sheet1_과천놀이터설계서_설계내역서" xfId="2256"/>
    <cellStyle name="1_total_Sheet1_과천놀이터설계서_설계내역서_1-대구상인-7층-031001" xfId="2257"/>
    <cellStyle name="1_total_Sheet1_과천놀이터설계서_설계내역서_백화점화장실인테리어" xfId="2258"/>
    <cellStyle name="1_total_Sheet1_과천놀이터설계서_설계내역서_백화점화장실인테리어_1-대구상인-7층-031001" xfId="2259"/>
    <cellStyle name="1_total_Sheet1_과천놀이터설계서_설계내역서_울산FITNESS인테리어" xfId="2260"/>
    <cellStyle name="1_total_Sheet1_과천놀이터설계서_설계내역서_울산FITNESS인테리어_1-대구상인-7층-031001" xfId="2261"/>
    <cellStyle name="1_total_Sheet1_과천놀이터설계서_설계내역서_화명조경" xfId="2262"/>
    <cellStyle name="1_total_Sheet1_과천놀이터설계서_설계내역서_화명조경_1-대구상인-7층-031001" xfId="2263"/>
    <cellStyle name="1_total_Sheet1_과천놀이터설계서_설계내역서_화명조경_백화점화장실인테리어" xfId="2264"/>
    <cellStyle name="1_total_Sheet1_과천놀이터설계서_설계내역서_화명조경_백화점화장실인테리어_1-대구상인-7층-031001" xfId="2265"/>
    <cellStyle name="1_total_Sheet1_과천놀이터설계서_설계내역서_화명조경_울산FITNESS인테리어" xfId="2266"/>
    <cellStyle name="1_total_Sheet1_과천놀이터설계서_설계내역서_화명조경_울산FITNESS인테리어_1-대구상인-7층-031001" xfId="2267"/>
    <cellStyle name="1_total_Sheet1_과천놀이터설계서_설계내역서1월7일" xfId="2268"/>
    <cellStyle name="1_total_Sheet1_과천놀이터설계서_설계내역서1월7일_1-대구상인-7층-031001" xfId="2269"/>
    <cellStyle name="1_total_Sheet1_과천놀이터설계서_설계내역서1월7일_백화점화장실인테리어" xfId="2270"/>
    <cellStyle name="1_total_Sheet1_과천놀이터설계서_설계내역서1월7일_백화점화장실인테리어_1-대구상인-7층-031001" xfId="2271"/>
    <cellStyle name="1_total_Sheet1_과천놀이터설계서_설계내역서1월7일_울산FITNESS인테리어" xfId="2272"/>
    <cellStyle name="1_total_Sheet1_과천놀이터설계서_설계내역서1월7일_울산FITNESS인테리어_1-대구상인-7층-031001" xfId="2273"/>
    <cellStyle name="1_total_Sheet1_과천놀이터설계서_설계내역서1월7일_화명조경" xfId="2274"/>
    <cellStyle name="1_total_Sheet1_과천놀이터설계서_설계내역서1월7일_화명조경_1-대구상인-7층-031001" xfId="2275"/>
    <cellStyle name="1_total_Sheet1_과천놀이터설계서_설계내역서1월7일_화명조경_백화점화장실인테리어" xfId="2276"/>
    <cellStyle name="1_total_Sheet1_과천놀이터설계서_설계내역서1월7일_화명조경_백화점화장실인테리어_1-대구상인-7층-031001" xfId="2277"/>
    <cellStyle name="1_total_Sheet1_과천놀이터설계서_설계내역서1월7일_화명조경_울산FITNESS인테리어" xfId="2278"/>
    <cellStyle name="1_total_Sheet1_과천놀이터설계서_설계내역서1월7일_화명조경_울산FITNESS인테리어_1-대구상인-7층-031001" xfId="2279"/>
    <cellStyle name="1_total_Sheet1_과천놀이터설계서_울산FITNESS인테리어" xfId="2280"/>
    <cellStyle name="1_total_Sheet1_과천놀이터설계서_울산FITNESS인테리어_1-대구상인-7층-031001" xfId="2281"/>
    <cellStyle name="1_total_Sheet1_과천놀이터설계서_화명조경" xfId="2282"/>
    <cellStyle name="1_total_Sheet1_과천놀이터설계서_화명조경_1-대구상인-7층-031001" xfId="2283"/>
    <cellStyle name="1_total_Sheet1_과천놀이터설계서_화명조경_백화점화장실인테리어" xfId="2284"/>
    <cellStyle name="1_total_Sheet1_과천놀이터설계서_화명조경_백화점화장실인테리어_1-대구상인-7층-031001" xfId="2285"/>
    <cellStyle name="1_total_Sheet1_과천놀이터설계서_화명조경_울산FITNESS인테리어" xfId="2286"/>
    <cellStyle name="1_total_Sheet1_과천놀이터설계서_화명조경_울산FITNESS인테리어_1-대구상인-7층-031001" xfId="2287"/>
    <cellStyle name="1_total_Sheet1_백화점화장실인테리어" xfId="2288"/>
    <cellStyle name="1_total_Sheet1_백화점화장실인테리어_1-대구상인-7층-031001" xfId="2289"/>
    <cellStyle name="1_total_Sheet1_울산FITNESS인테리어" xfId="2290"/>
    <cellStyle name="1_total_Sheet1_울산FITNESS인테리어_1-대구상인-7층-031001" xfId="2291"/>
    <cellStyle name="1_total_Sheet1_총괄갑지" xfId="2292"/>
    <cellStyle name="1_total_Sheet1_총괄갑지_1-대구상인-7층-031001" xfId="2293"/>
    <cellStyle name="1_total_Sheet1_총괄갑지_백화점화장실인테리어" xfId="2294"/>
    <cellStyle name="1_total_Sheet1_총괄갑지_백화점화장실인테리어_1-대구상인-7층-031001" xfId="2295"/>
    <cellStyle name="1_total_Sheet1_총괄갑지_설계내역서" xfId="2296"/>
    <cellStyle name="1_total_Sheet1_총괄갑지_설계내역서_1-대구상인-7층-031001" xfId="2297"/>
    <cellStyle name="1_total_Sheet1_총괄갑지_설계내역서_백화점화장실인테리어" xfId="2298"/>
    <cellStyle name="1_total_Sheet1_총괄갑지_설계내역서_백화점화장실인테리어_1-대구상인-7층-031001" xfId="2299"/>
    <cellStyle name="1_total_Sheet1_총괄갑지_설계내역서_울산FITNESS인테리어" xfId="2300"/>
    <cellStyle name="1_total_Sheet1_총괄갑지_설계내역서_울산FITNESS인테리어_1-대구상인-7층-031001" xfId="2301"/>
    <cellStyle name="1_total_Sheet1_총괄갑지_설계내역서_화명조경" xfId="2302"/>
    <cellStyle name="1_total_Sheet1_총괄갑지_설계내역서_화명조경_1-대구상인-7층-031001" xfId="2303"/>
    <cellStyle name="1_total_Sheet1_총괄갑지_설계내역서_화명조경_백화점화장실인테리어" xfId="2304"/>
    <cellStyle name="1_total_Sheet1_총괄갑지_설계내역서_화명조경_백화점화장실인테리어_1-대구상인-7층-031001" xfId="2305"/>
    <cellStyle name="1_total_Sheet1_총괄갑지_설계내역서_화명조경_울산FITNESS인테리어" xfId="2306"/>
    <cellStyle name="1_total_Sheet1_총괄갑지_설계내역서_화명조경_울산FITNESS인테리어_1-대구상인-7층-031001" xfId="2307"/>
    <cellStyle name="1_total_Sheet1_총괄갑지_설계내역서1월7일" xfId="2308"/>
    <cellStyle name="1_total_Sheet1_총괄갑지_설계내역서1월7일_1-대구상인-7층-031001" xfId="2309"/>
    <cellStyle name="1_total_Sheet1_총괄갑지_설계내역서1월7일_백화점화장실인테리어" xfId="2310"/>
    <cellStyle name="1_total_Sheet1_총괄갑지_설계내역서1월7일_백화점화장실인테리어_1-대구상인-7층-031001" xfId="2311"/>
    <cellStyle name="1_total_Sheet1_총괄갑지_설계내역서1월7일_울산FITNESS인테리어" xfId="2312"/>
    <cellStyle name="1_total_Sheet1_총괄갑지_설계내역서1월7일_울산FITNESS인테리어_1-대구상인-7층-031001" xfId="2313"/>
    <cellStyle name="1_total_Sheet1_총괄갑지_설계내역서1월7일_화명조경" xfId="2314"/>
    <cellStyle name="1_total_Sheet1_총괄갑지_설계내역서1월7일_화명조경_1-대구상인-7층-031001" xfId="2315"/>
    <cellStyle name="1_total_Sheet1_총괄갑지_설계내역서1월7일_화명조경_백화점화장실인테리어" xfId="2316"/>
    <cellStyle name="1_total_Sheet1_총괄갑지_설계내역서1월7일_화명조경_백화점화장실인테리어_1-대구상인-7층-031001" xfId="2317"/>
    <cellStyle name="1_total_Sheet1_총괄갑지_설계내역서1월7일_화명조경_울산FITNESS인테리어" xfId="2318"/>
    <cellStyle name="1_total_Sheet1_총괄갑지_설계내역서1월7일_화명조경_울산FITNESS인테리어_1-대구상인-7층-031001" xfId="2319"/>
    <cellStyle name="1_total_Sheet1_총괄갑지_울산FITNESS인테리어" xfId="2320"/>
    <cellStyle name="1_total_Sheet1_총괄갑지_울산FITNESS인테리어_1-대구상인-7층-031001" xfId="2321"/>
    <cellStyle name="1_total_Sheet1_총괄갑지_화명조경" xfId="2322"/>
    <cellStyle name="1_total_Sheet1_총괄갑지_화명조경_1-대구상인-7층-031001" xfId="2323"/>
    <cellStyle name="1_total_Sheet1_총괄갑지_화명조경_백화점화장실인테리어" xfId="2324"/>
    <cellStyle name="1_total_Sheet1_총괄갑지_화명조경_백화점화장실인테리어_1-대구상인-7층-031001" xfId="2325"/>
    <cellStyle name="1_total_Sheet1_총괄갑지_화명조경_울산FITNESS인테리어" xfId="2326"/>
    <cellStyle name="1_total_Sheet1_총괄갑지_화명조경_울산FITNESS인테리어_1-대구상인-7층-031001" xfId="2327"/>
    <cellStyle name="1_total_Sheet1_총괄내역서" xfId="2328"/>
    <cellStyle name="1_total_Sheet1_총괄내역서_1-대구상인-7층-031001" xfId="2329"/>
    <cellStyle name="1_total_Sheet1_총괄내역서_백화점화장실인테리어" xfId="2330"/>
    <cellStyle name="1_total_Sheet1_총괄내역서_백화점화장실인테리어_1-대구상인-7층-031001" xfId="2331"/>
    <cellStyle name="1_total_Sheet1_총괄내역서_설계내역서" xfId="2332"/>
    <cellStyle name="1_total_Sheet1_총괄내역서_설계내역서_1-대구상인-7층-031001" xfId="2333"/>
    <cellStyle name="1_total_Sheet1_총괄내역서_설계내역서_백화점화장실인테리어" xfId="2334"/>
    <cellStyle name="1_total_Sheet1_총괄내역서_설계내역서_백화점화장실인테리어_1-대구상인-7층-031001" xfId="2335"/>
    <cellStyle name="1_total_Sheet1_총괄내역서_설계내역서_울산FITNESS인테리어" xfId="2336"/>
    <cellStyle name="1_total_Sheet1_총괄내역서_설계내역서_울산FITNESS인테리어_1-대구상인-7층-031001" xfId="2337"/>
    <cellStyle name="1_total_Sheet1_총괄내역서_설계내역서_화명조경" xfId="2338"/>
    <cellStyle name="1_total_Sheet1_총괄내역서_설계내역서_화명조경_1-대구상인-7층-031001" xfId="2339"/>
    <cellStyle name="1_total_Sheet1_총괄내역서_설계내역서_화명조경_백화점화장실인테리어" xfId="2340"/>
    <cellStyle name="1_total_Sheet1_총괄내역서_설계내역서_화명조경_백화점화장실인테리어_1-대구상인-7층-031001" xfId="2341"/>
    <cellStyle name="1_total_Sheet1_총괄내역서_설계내역서_화명조경_울산FITNESS인테리어" xfId="2342"/>
    <cellStyle name="1_total_Sheet1_총괄내역서_설계내역서_화명조경_울산FITNESS인테리어_1-대구상인-7층-031001" xfId="2343"/>
    <cellStyle name="1_total_Sheet1_총괄내역서_설계내역서1월7일" xfId="2344"/>
    <cellStyle name="1_total_Sheet1_총괄내역서_설계내역서1월7일_1-대구상인-7층-031001" xfId="2345"/>
    <cellStyle name="1_total_Sheet1_총괄내역서_설계내역서1월7일_백화점화장실인테리어" xfId="2346"/>
    <cellStyle name="1_total_Sheet1_총괄내역서_설계내역서1월7일_백화점화장실인테리어_1-대구상인-7층-031001" xfId="2347"/>
    <cellStyle name="1_total_Sheet1_총괄내역서_설계내역서1월7일_울산FITNESS인테리어" xfId="2348"/>
    <cellStyle name="1_total_Sheet1_총괄내역서_설계내역서1월7일_울산FITNESS인테리어_1-대구상인-7층-031001" xfId="2349"/>
    <cellStyle name="1_total_Sheet1_총괄내역서_설계내역서1월7일_화명조경" xfId="2350"/>
    <cellStyle name="1_total_Sheet1_총괄내역서_설계내역서1월7일_화명조경_1-대구상인-7층-031001" xfId="2351"/>
    <cellStyle name="1_total_Sheet1_총괄내역서_설계내역서1월7일_화명조경_백화점화장실인테리어" xfId="2352"/>
    <cellStyle name="1_total_Sheet1_총괄내역서_설계내역서1월7일_화명조경_백화점화장실인테리어_1-대구상인-7층-031001" xfId="2353"/>
    <cellStyle name="1_total_Sheet1_총괄내역서_설계내역서1월7일_화명조경_울산FITNESS인테리어" xfId="2354"/>
    <cellStyle name="1_total_Sheet1_총괄내역서_설계내역서1월7일_화명조경_울산FITNESS인테리어_1-대구상인-7층-031001" xfId="2355"/>
    <cellStyle name="1_total_Sheet1_총괄내역서_울산FITNESS인테리어" xfId="2356"/>
    <cellStyle name="1_total_Sheet1_총괄내역서_울산FITNESS인테리어_1-대구상인-7층-031001" xfId="2357"/>
    <cellStyle name="1_total_Sheet1_총괄내역서_화명조경" xfId="2358"/>
    <cellStyle name="1_total_Sheet1_총괄내역서_화명조경_1-대구상인-7층-031001" xfId="2359"/>
    <cellStyle name="1_total_Sheet1_총괄내역서_화명조경_백화점화장실인테리어" xfId="2360"/>
    <cellStyle name="1_total_Sheet1_총괄내역서_화명조경_백화점화장실인테리어_1-대구상인-7층-031001" xfId="2361"/>
    <cellStyle name="1_total_Sheet1_총괄내역서_화명조경_울산FITNESS인테리어" xfId="2362"/>
    <cellStyle name="1_total_Sheet1_총괄내역서_화명조경_울산FITNESS인테리어_1-대구상인-7층-031001" xfId="2363"/>
    <cellStyle name="1_total_Sheet1_화명조경" xfId="2364"/>
    <cellStyle name="1_total_Sheet1_화명조경_1-대구상인-7층-031001" xfId="2365"/>
    <cellStyle name="1_total_Sheet1_화명조경_백화점화장실인테리어" xfId="2366"/>
    <cellStyle name="1_total_Sheet1_화명조경_백화점화장실인테리어_1-대구상인-7층-031001" xfId="2367"/>
    <cellStyle name="1_total_Sheet1_화명조경_울산FITNESS인테리어" xfId="2368"/>
    <cellStyle name="1_total_Sheet1_화명조경_울산FITNESS인테리어_1-대구상인-7층-031001" xfId="2369"/>
    <cellStyle name="1_total_갑지0601" xfId="1870"/>
    <cellStyle name="1_total_갑지0601_00갑지" xfId="1871"/>
    <cellStyle name="1_total_갑지0601_00갑지_1-대구상인-7층-031001" xfId="1872"/>
    <cellStyle name="1_total_갑지0601_00갑지_백화점화장실인테리어" xfId="1873"/>
    <cellStyle name="1_total_갑지0601_00갑지_백화점화장실인테리어_1-대구상인-7층-031001" xfId="1874"/>
    <cellStyle name="1_total_갑지0601_00갑지_설계내역서" xfId="1875"/>
    <cellStyle name="1_total_갑지0601_00갑지_설계내역서_1-대구상인-7층-031001" xfId="1876"/>
    <cellStyle name="1_total_갑지0601_00갑지_설계내역서_백화점화장실인테리어" xfId="1877"/>
    <cellStyle name="1_total_갑지0601_00갑지_설계내역서_백화점화장실인테리어_1-대구상인-7층-031001" xfId="1878"/>
    <cellStyle name="1_total_갑지0601_00갑지_설계내역서_울산FITNESS인테리어" xfId="1879"/>
    <cellStyle name="1_total_갑지0601_00갑지_설계내역서_울산FITNESS인테리어_1-대구상인-7층-031001" xfId="1880"/>
    <cellStyle name="1_total_갑지0601_00갑지_설계내역서_화명조경" xfId="1881"/>
    <cellStyle name="1_total_갑지0601_00갑지_설계내역서_화명조경_1-대구상인-7층-031001" xfId="1882"/>
    <cellStyle name="1_total_갑지0601_00갑지_설계내역서_화명조경_백화점화장실인테리어" xfId="1883"/>
    <cellStyle name="1_total_갑지0601_00갑지_설계내역서_화명조경_백화점화장실인테리어_1-대구상인-7층-031001" xfId="1884"/>
    <cellStyle name="1_total_갑지0601_00갑지_설계내역서_화명조경_울산FITNESS인테리어" xfId="1885"/>
    <cellStyle name="1_total_갑지0601_00갑지_설계내역서_화명조경_울산FITNESS인테리어_1-대구상인-7층-031001" xfId="1886"/>
    <cellStyle name="1_total_갑지0601_00갑지_설계내역서1월7일" xfId="1887"/>
    <cellStyle name="1_total_갑지0601_00갑지_설계내역서1월7일_1-대구상인-7층-031001" xfId="1888"/>
    <cellStyle name="1_total_갑지0601_00갑지_설계내역서1월7일_백화점화장실인테리어" xfId="1889"/>
    <cellStyle name="1_total_갑지0601_00갑지_설계내역서1월7일_백화점화장실인테리어_1-대구상인-7층-031001" xfId="1890"/>
    <cellStyle name="1_total_갑지0601_00갑지_설계내역서1월7일_울산FITNESS인테리어" xfId="1891"/>
    <cellStyle name="1_total_갑지0601_00갑지_설계내역서1월7일_울산FITNESS인테리어_1-대구상인-7층-031001" xfId="1892"/>
    <cellStyle name="1_total_갑지0601_00갑지_설계내역서1월7일_화명조경" xfId="1893"/>
    <cellStyle name="1_total_갑지0601_00갑지_설계내역서1월7일_화명조경_1-대구상인-7층-031001" xfId="1894"/>
    <cellStyle name="1_total_갑지0601_00갑지_설계내역서1월7일_화명조경_백화점화장실인테리어" xfId="1895"/>
    <cellStyle name="1_total_갑지0601_00갑지_설계내역서1월7일_화명조경_백화점화장실인테리어_1-대구상인-7층-031001" xfId="1896"/>
    <cellStyle name="1_total_갑지0601_00갑지_설계내역서1월7일_화명조경_울산FITNESS인테리어" xfId="1897"/>
    <cellStyle name="1_total_갑지0601_00갑지_설계내역서1월7일_화명조경_울산FITNESS인테리어_1-대구상인-7층-031001" xfId="1898"/>
    <cellStyle name="1_total_갑지0601_00갑지_울산FITNESS인테리어" xfId="1899"/>
    <cellStyle name="1_total_갑지0601_00갑지_울산FITNESS인테리어_1-대구상인-7층-031001" xfId="1900"/>
    <cellStyle name="1_total_갑지0601_00갑지_화명조경" xfId="1901"/>
    <cellStyle name="1_total_갑지0601_00갑지_화명조경_1-대구상인-7층-031001" xfId="1902"/>
    <cellStyle name="1_total_갑지0601_00갑지_화명조경_백화점화장실인테리어" xfId="1903"/>
    <cellStyle name="1_total_갑지0601_00갑지_화명조경_백화점화장실인테리어_1-대구상인-7층-031001" xfId="1904"/>
    <cellStyle name="1_total_갑지0601_00갑지_화명조경_울산FITNESS인테리어" xfId="1905"/>
    <cellStyle name="1_total_갑지0601_00갑지_화명조경_울산FITNESS인테리어_1-대구상인-7층-031001" xfId="1906"/>
    <cellStyle name="1_total_갑지0601_1-대구상인-7층-031001" xfId="1907"/>
    <cellStyle name="1_total_갑지0601_과천놀이터설계서" xfId="1908"/>
    <cellStyle name="1_total_갑지0601_과천놀이터설계서_1-대구상인-7층-031001" xfId="1909"/>
    <cellStyle name="1_total_갑지0601_과천놀이터설계서_백화점화장실인테리어" xfId="1910"/>
    <cellStyle name="1_total_갑지0601_과천놀이터설계서_백화점화장실인테리어_1-대구상인-7층-031001" xfId="1911"/>
    <cellStyle name="1_total_갑지0601_과천놀이터설계서_설계내역서" xfId="1912"/>
    <cellStyle name="1_total_갑지0601_과천놀이터설계서_설계내역서_1-대구상인-7층-031001" xfId="1913"/>
    <cellStyle name="1_total_갑지0601_과천놀이터설계서_설계내역서_백화점화장실인테리어" xfId="1914"/>
    <cellStyle name="1_total_갑지0601_과천놀이터설계서_설계내역서_백화점화장실인테리어_1-대구상인-7층-031001" xfId="1915"/>
    <cellStyle name="1_total_갑지0601_과천놀이터설계서_설계내역서_울산FITNESS인테리어" xfId="1916"/>
    <cellStyle name="1_total_갑지0601_과천놀이터설계서_설계내역서_울산FITNESS인테리어_1-대구상인-7층-031001" xfId="1917"/>
    <cellStyle name="1_total_갑지0601_과천놀이터설계서_설계내역서_화명조경" xfId="1918"/>
    <cellStyle name="1_total_갑지0601_과천놀이터설계서_설계내역서_화명조경_1-대구상인-7층-031001" xfId="1919"/>
    <cellStyle name="1_total_갑지0601_과천놀이터설계서_설계내역서_화명조경_백화점화장실인테리어" xfId="1920"/>
    <cellStyle name="1_total_갑지0601_과천놀이터설계서_설계내역서_화명조경_백화점화장실인테리어_1-대구상인-7층-031001" xfId="1921"/>
    <cellStyle name="1_total_갑지0601_과천놀이터설계서_설계내역서_화명조경_울산FITNESS인테리어" xfId="1922"/>
    <cellStyle name="1_total_갑지0601_과천놀이터설계서_설계내역서_화명조경_울산FITNESS인테리어_1-대구상인-7층-031001" xfId="1923"/>
    <cellStyle name="1_total_갑지0601_과천놀이터설계서_설계내역서1월7일" xfId="1924"/>
    <cellStyle name="1_total_갑지0601_과천놀이터설계서_설계내역서1월7일_1-대구상인-7층-031001" xfId="1925"/>
    <cellStyle name="1_total_갑지0601_과천놀이터설계서_설계내역서1월7일_백화점화장실인테리어" xfId="1926"/>
    <cellStyle name="1_total_갑지0601_과천놀이터설계서_설계내역서1월7일_백화점화장실인테리어_1-대구상인-7층-031001" xfId="1927"/>
    <cellStyle name="1_total_갑지0601_과천놀이터설계서_설계내역서1월7일_울산FITNESS인테리어" xfId="1928"/>
    <cellStyle name="1_total_갑지0601_과천놀이터설계서_설계내역서1월7일_울산FITNESS인테리어_1-대구상인-7층-031001" xfId="1929"/>
    <cellStyle name="1_total_갑지0601_과천놀이터설계서_설계내역서1월7일_화명조경" xfId="1930"/>
    <cellStyle name="1_total_갑지0601_과천놀이터설계서_설계내역서1월7일_화명조경_1-대구상인-7층-031001" xfId="1931"/>
    <cellStyle name="1_total_갑지0601_과천놀이터설계서_설계내역서1월7일_화명조경_백화점화장실인테리어" xfId="1932"/>
    <cellStyle name="1_total_갑지0601_과천놀이터설계서_설계내역서1월7일_화명조경_백화점화장실인테리어_1-대구상인-7층-031001" xfId="1933"/>
    <cellStyle name="1_total_갑지0601_과천놀이터설계서_설계내역서1월7일_화명조경_울산FITNESS인테리어" xfId="1934"/>
    <cellStyle name="1_total_갑지0601_과천놀이터설계서_설계내역서1월7일_화명조경_울산FITNESS인테리어_1-대구상인-7층-031001" xfId="1935"/>
    <cellStyle name="1_total_갑지0601_과천놀이터설계서_울산FITNESS인테리어" xfId="1936"/>
    <cellStyle name="1_total_갑지0601_과천놀이터설계서_울산FITNESS인테리어_1-대구상인-7층-031001" xfId="1937"/>
    <cellStyle name="1_total_갑지0601_과천놀이터설계서_화명조경" xfId="1938"/>
    <cellStyle name="1_total_갑지0601_과천놀이터설계서_화명조경_1-대구상인-7층-031001" xfId="1939"/>
    <cellStyle name="1_total_갑지0601_과천놀이터설계서_화명조경_백화점화장실인테리어" xfId="1940"/>
    <cellStyle name="1_total_갑지0601_과천놀이터설계서_화명조경_백화점화장실인테리어_1-대구상인-7층-031001" xfId="1941"/>
    <cellStyle name="1_total_갑지0601_과천놀이터설계서_화명조경_울산FITNESS인테리어" xfId="1942"/>
    <cellStyle name="1_total_갑지0601_과천놀이터설계서_화명조경_울산FITNESS인테리어_1-대구상인-7층-031001" xfId="1943"/>
    <cellStyle name="1_total_갑지0601_백화점화장실인테리어" xfId="1944"/>
    <cellStyle name="1_total_갑지0601_백화점화장실인테리어_1-대구상인-7층-031001" xfId="1945"/>
    <cellStyle name="1_total_갑지0601_울산FITNESS인테리어" xfId="1946"/>
    <cellStyle name="1_total_갑지0601_울산FITNESS인테리어_1-대구상인-7층-031001" xfId="1947"/>
    <cellStyle name="1_total_갑지0601_총괄갑지" xfId="1948"/>
    <cellStyle name="1_total_갑지0601_총괄갑지_1-대구상인-7층-031001" xfId="1949"/>
    <cellStyle name="1_total_갑지0601_총괄갑지_백화점화장실인테리어" xfId="1950"/>
    <cellStyle name="1_total_갑지0601_총괄갑지_백화점화장실인테리어_1-대구상인-7층-031001" xfId="1951"/>
    <cellStyle name="1_total_갑지0601_총괄갑지_설계내역서" xfId="1952"/>
    <cellStyle name="1_total_갑지0601_총괄갑지_설계내역서_1-대구상인-7층-031001" xfId="1953"/>
    <cellStyle name="1_total_갑지0601_총괄갑지_설계내역서_백화점화장실인테리어" xfId="1954"/>
    <cellStyle name="1_total_갑지0601_총괄갑지_설계내역서_백화점화장실인테리어_1-대구상인-7층-031001" xfId="1955"/>
    <cellStyle name="1_total_갑지0601_총괄갑지_설계내역서_울산FITNESS인테리어" xfId="1956"/>
    <cellStyle name="1_total_갑지0601_총괄갑지_설계내역서_울산FITNESS인테리어_1-대구상인-7층-031001" xfId="1957"/>
    <cellStyle name="1_total_갑지0601_총괄갑지_설계내역서_화명조경" xfId="1958"/>
    <cellStyle name="1_total_갑지0601_총괄갑지_설계내역서_화명조경_1-대구상인-7층-031001" xfId="1959"/>
    <cellStyle name="1_total_갑지0601_총괄갑지_설계내역서_화명조경_백화점화장실인테리어" xfId="1960"/>
    <cellStyle name="1_total_갑지0601_총괄갑지_설계내역서_화명조경_백화점화장실인테리어_1-대구상인-7층-031001" xfId="1961"/>
    <cellStyle name="1_total_갑지0601_총괄갑지_설계내역서_화명조경_울산FITNESS인테리어" xfId="1962"/>
    <cellStyle name="1_total_갑지0601_총괄갑지_설계내역서_화명조경_울산FITNESS인테리어_1-대구상인-7층-031001" xfId="1963"/>
    <cellStyle name="1_total_갑지0601_총괄갑지_설계내역서1월7일" xfId="1964"/>
    <cellStyle name="1_total_갑지0601_총괄갑지_설계내역서1월7일_1-대구상인-7층-031001" xfId="1965"/>
    <cellStyle name="1_total_갑지0601_총괄갑지_설계내역서1월7일_백화점화장실인테리어" xfId="1966"/>
    <cellStyle name="1_total_갑지0601_총괄갑지_설계내역서1월7일_백화점화장실인테리어_1-대구상인-7층-031001" xfId="1967"/>
    <cellStyle name="1_total_갑지0601_총괄갑지_설계내역서1월7일_울산FITNESS인테리어" xfId="1968"/>
    <cellStyle name="1_total_갑지0601_총괄갑지_설계내역서1월7일_울산FITNESS인테리어_1-대구상인-7층-031001" xfId="1969"/>
    <cellStyle name="1_total_갑지0601_총괄갑지_설계내역서1월7일_화명조경" xfId="1970"/>
    <cellStyle name="1_total_갑지0601_총괄갑지_설계내역서1월7일_화명조경_1-대구상인-7층-031001" xfId="1971"/>
    <cellStyle name="1_total_갑지0601_총괄갑지_설계내역서1월7일_화명조경_백화점화장실인테리어" xfId="1972"/>
    <cellStyle name="1_total_갑지0601_총괄갑지_설계내역서1월7일_화명조경_백화점화장실인테리어_1-대구상인-7층-031001" xfId="1973"/>
    <cellStyle name="1_total_갑지0601_총괄갑지_설계내역서1월7일_화명조경_울산FITNESS인테리어" xfId="1974"/>
    <cellStyle name="1_total_갑지0601_총괄갑지_설계내역서1월7일_화명조경_울산FITNESS인테리어_1-대구상인-7층-031001" xfId="1975"/>
    <cellStyle name="1_total_갑지0601_총괄갑지_울산FITNESS인테리어" xfId="1976"/>
    <cellStyle name="1_total_갑지0601_총괄갑지_울산FITNESS인테리어_1-대구상인-7층-031001" xfId="1977"/>
    <cellStyle name="1_total_갑지0601_총괄갑지_화명조경" xfId="1978"/>
    <cellStyle name="1_total_갑지0601_총괄갑지_화명조경_1-대구상인-7층-031001" xfId="1979"/>
    <cellStyle name="1_total_갑지0601_총괄갑지_화명조경_백화점화장실인테리어" xfId="1980"/>
    <cellStyle name="1_total_갑지0601_총괄갑지_화명조경_백화점화장실인테리어_1-대구상인-7층-031001" xfId="1981"/>
    <cellStyle name="1_total_갑지0601_총괄갑지_화명조경_울산FITNESS인테리어" xfId="1982"/>
    <cellStyle name="1_total_갑지0601_총괄갑지_화명조경_울산FITNESS인테리어_1-대구상인-7층-031001" xfId="1983"/>
    <cellStyle name="1_total_갑지0601_총괄내역서" xfId="1984"/>
    <cellStyle name="1_total_갑지0601_총괄내역서_1-대구상인-7층-031001" xfId="1985"/>
    <cellStyle name="1_total_갑지0601_총괄내역서_백화점화장실인테리어" xfId="1986"/>
    <cellStyle name="1_total_갑지0601_총괄내역서_백화점화장실인테리어_1-대구상인-7층-031001" xfId="1987"/>
    <cellStyle name="1_total_갑지0601_총괄내역서_설계내역서" xfId="1988"/>
    <cellStyle name="1_total_갑지0601_총괄내역서_설계내역서_1-대구상인-7층-031001" xfId="1989"/>
    <cellStyle name="1_total_갑지0601_총괄내역서_설계내역서_백화점화장실인테리어" xfId="1990"/>
    <cellStyle name="1_total_갑지0601_총괄내역서_설계내역서_백화점화장실인테리어_1-대구상인-7층-031001" xfId="1991"/>
    <cellStyle name="1_total_갑지0601_총괄내역서_설계내역서_울산FITNESS인테리어" xfId="1992"/>
    <cellStyle name="1_total_갑지0601_총괄내역서_설계내역서_울산FITNESS인테리어_1-대구상인-7층-031001" xfId="1993"/>
    <cellStyle name="1_total_갑지0601_총괄내역서_설계내역서_화명조경" xfId="1994"/>
    <cellStyle name="1_total_갑지0601_총괄내역서_설계내역서_화명조경_1-대구상인-7층-031001" xfId="1995"/>
    <cellStyle name="1_total_갑지0601_총괄내역서_설계내역서_화명조경_백화점화장실인테리어" xfId="1996"/>
    <cellStyle name="1_total_갑지0601_총괄내역서_설계내역서_화명조경_백화점화장실인테리어_1-대구상인-7층-031001" xfId="1997"/>
    <cellStyle name="1_total_갑지0601_총괄내역서_설계내역서_화명조경_울산FITNESS인테리어" xfId="1998"/>
    <cellStyle name="1_total_갑지0601_총괄내역서_설계내역서_화명조경_울산FITNESS인테리어_1-대구상인-7층-031001" xfId="1999"/>
    <cellStyle name="1_total_갑지0601_총괄내역서_설계내역서1월7일" xfId="2000"/>
    <cellStyle name="1_total_갑지0601_총괄내역서_설계내역서1월7일_1-대구상인-7층-031001" xfId="2001"/>
    <cellStyle name="1_total_갑지0601_총괄내역서_설계내역서1월7일_백화점화장실인테리어" xfId="2002"/>
    <cellStyle name="1_total_갑지0601_총괄내역서_설계내역서1월7일_백화점화장실인테리어_1-대구상인-7층-031001" xfId="2003"/>
    <cellStyle name="1_total_갑지0601_총괄내역서_설계내역서1월7일_울산FITNESS인테리어" xfId="2004"/>
    <cellStyle name="1_total_갑지0601_총괄내역서_설계내역서1월7일_울산FITNESS인테리어_1-대구상인-7층-031001" xfId="2005"/>
    <cellStyle name="1_total_갑지0601_총괄내역서_설계내역서1월7일_화명조경" xfId="2006"/>
    <cellStyle name="1_total_갑지0601_총괄내역서_설계내역서1월7일_화명조경_1-대구상인-7층-031001" xfId="2007"/>
    <cellStyle name="1_total_갑지0601_총괄내역서_설계내역서1월7일_화명조경_백화점화장실인테리어" xfId="2008"/>
    <cellStyle name="1_total_갑지0601_총괄내역서_설계내역서1월7일_화명조경_백화점화장실인테리어_1-대구상인-7층-031001" xfId="2009"/>
    <cellStyle name="1_total_갑지0601_총괄내역서_설계내역서1월7일_화명조경_울산FITNESS인테리어" xfId="2010"/>
    <cellStyle name="1_total_갑지0601_총괄내역서_설계내역서1월7일_화명조경_울산FITNESS인테리어_1-대구상인-7층-031001" xfId="2011"/>
    <cellStyle name="1_total_갑지0601_총괄내역서_울산FITNESS인테리어" xfId="2012"/>
    <cellStyle name="1_total_갑지0601_총괄내역서_울산FITNESS인테리어_1-대구상인-7층-031001" xfId="2013"/>
    <cellStyle name="1_total_갑지0601_총괄내역서_화명조경" xfId="2014"/>
    <cellStyle name="1_total_갑지0601_총괄내역서_화명조경_1-대구상인-7층-031001" xfId="2015"/>
    <cellStyle name="1_total_갑지0601_총괄내역서_화명조경_백화점화장실인테리어" xfId="2016"/>
    <cellStyle name="1_total_갑지0601_총괄내역서_화명조경_백화점화장실인테리어_1-대구상인-7층-031001" xfId="2017"/>
    <cellStyle name="1_total_갑지0601_총괄내역서_화명조경_울산FITNESS인테리어" xfId="2018"/>
    <cellStyle name="1_total_갑지0601_총괄내역서_화명조경_울산FITNESS인테리어_1-대구상인-7층-031001" xfId="2019"/>
    <cellStyle name="1_total_갑지0601_화명조경" xfId="2020"/>
    <cellStyle name="1_total_갑지0601_화명조경_1-대구상인-7층-031001" xfId="2021"/>
    <cellStyle name="1_total_갑지0601_화명조경_백화점화장실인테리어" xfId="2022"/>
    <cellStyle name="1_total_갑지0601_화명조경_백화점화장실인테리어_1-대구상인-7층-031001" xfId="2023"/>
    <cellStyle name="1_total_갑지0601_화명조경_울산FITNESS인테리어" xfId="2024"/>
    <cellStyle name="1_total_갑지0601_화명조경_울산FITNESS인테리어_1-대구상인-7층-031001" xfId="2025"/>
    <cellStyle name="1_total_구로리총괄내역" xfId="2026"/>
    <cellStyle name="1_total_구로리총괄내역_Q081207_hardware_spec(용인부속동)" xfId="2037"/>
    <cellStyle name="1_total_구로리총괄내역_배밭계약내역" xfId="2027"/>
    <cellStyle name="1_total_구로리총괄내역_배밭계약내역_Q081207_hardware_spec(용인부속동)" xfId="2030"/>
    <cellStyle name="1_total_구로리총괄내역_배밭계약내역_순화동주상복합(조경)송부4" xfId="2028"/>
    <cellStyle name="1_total_구로리총괄내역_배밭계약내역_순화동주상복합(조경)송부4_Q081207_hardware_spec(용인부속동)" xfId="2029"/>
    <cellStyle name="1_total_구로리총괄내역_설계내역서" xfId="2031"/>
    <cellStyle name="1_total_구로리총괄내역_설계내역서_Q081207_hardware_spec(용인부속동)" xfId="2034"/>
    <cellStyle name="1_total_구로리총괄내역_설계내역서_순화동주상복합(조경)송부4" xfId="2032"/>
    <cellStyle name="1_total_구로리총괄내역_설계내역서_순화동주상복합(조경)송부4_Q081207_hardware_spec(용인부속동)" xfId="2033"/>
    <cellStyle name="1_total_구로리총괄내역_순화동주상복합(조경)송부4" xfId="2035"/>
    <cellStyle name="1_total_구로리총괄내역_순화동주상복합(조경)송부4_Q081207_hardware_spec(용인부속동)" xfId="2036"/>
    <cellStyle name="1_total_배밭계약내역" xfId="2038"/>
    <cellStyle name="1_total_배밭계약내역_Q081207_hardware_spec(용인부속동)" xfId="2041"/>
    <cellStyle name="1_total_배밭계약내역_순화동주상복합(조경)송부4" xfId="2039"/>
    <cellStyle name="1_total_배밭계약내역_순화동주상복합(조경)송부4_Q081207_hardware_spec(용인부속동)" xfId="2040"/>
    <cellStyle name="1_total_백화점화장실인테리어" xfId="2042"/>
    <cellStyle name="1_total_백화점화장실인테리어_1-대구상인-7층-031001" xfId="2043"/>
    <cellStyle name="1_total_설계내역서" xfId="2044"/>
    <cellStyle name="1_total_설계내역서_1-대구상인-7층-031001" xfId="2045"/>
    <cellStyle name="1_total_설계내역서_Q081207_hardware_spec(용인부속동)" xfId="2058"/>
    <cellStyle name="1_total_설계내역서_백화점화장실인테리어" xfId="2046"/>
    <cellStyle name="1_total_설계내역서_백화점화장실인테리어_1-대구상인-7층-031001" xfId="2047"/>
    <cellStyle name="1_total_설계내역서_순화동주상복합(조경)송부4" xfId="2048"/>
    <cellStyle name="1_total_설계내역서_순화동주상복합(조경)송부4_Q081207_hardware_spec(용인부속동)" xfId="2049"/>
    <cellStyle name="1_total_설계내역서_울산FITNESS인테리어" xfId="2050"/>
    <cellStyle name="1_total_설계내역서_울산FITNESS인테리어_1-대구상인-7층-031001" xfId="2051"/>
    <cellStyle name="1_total_설계내역서_화명조경" xfId="2052"/>
    <cellStyle name="1_total_설계내역서_화명조경_1-대구상인-7층-031001" xfId="2053"/>
    <cellStyle name="1_total_설계내역서_화명조경_백화점화장실인테리어" xfId="2054"/>
    <cellStyle name="1_total_설계내역서_화명조경_백화점화장실인테리어_1-대구상인-7층-031001" xfId="2055"/>
    <cellStyle name="1_total_설계내역서_화명조경_울산FITNESS인테리어" xfId="2056"/>
    <cellStyle name="1_total_설계내역서_화명조경_울산FITNESS인테리어_1-대구상인-7층-031001" xfId="2057"/>
    <cellStyle name="1_total_설계내역서1월7일" xfId="2059"/>
    <cellStyle name="1_total_설계내역서1월7일_1-대구상인-7층-031001" xfId="2060"/>
    <cellStyle name="1_total_설계내역서1월7일_백화점화장실인테리어" xfId="2061"/>
    <cellStyle name="1_total_설계내역서1월7일_백화점화장실인테리어_1-대구상인-7층-031001" xfId="2062"/>
    <cellStyle name="1_total_설계내역서1월7일_울산FITNESS인테리어" xfId="2063"/>
    <cellStyle name="1_total_설계내역서1월7일_울산FITNESS인테리어_1-대구상인-7층-031001" xfId="2064"/>
    <cellStyle name="1_total_설계내역서1월7일_화명조경" xfId="2065"/>
    <cellStyle name="1_total_설계내역서1월7일_화명조경_1-대구상인-7층-031001" xfId="2066"/>
    <cellStyle name="1_total_설계내역서1월7일_화명조경_백화점화장실인테리어" xfId="2067"/>
    <cellStyle name="1_total_설계내역서1월7일_화명조경_백화점화장실인테리어_1-대구상인-7층-031001" xfId="2068"/>
    <cellStyle name="1_total_설계내역서1월7일_화명조경_울산FITNESS인테리어" xfId="2069"/>
    <cellStyle name="1_total_설계내역서1월7일_화명조경_울산FITNESS인테리어_1-대구상인-7층-031001" xfId="2070"/>
    <cellStyle name="1_total_수원변경수량산출" xfId="2071"/>
    <cellStyle name="1_total_수원변경수량산출_1-대구상인-7층-031001" xfId="2072"/>
    <cellStyle name="1_total_수원변경수량산출_백화점화장실인테리어" xfId="2073"/>
    <cellStyle name="1_total_수원변경수량산출_백화점화장실인테리어_1-대구상인-7층-031001" xfId="2074"/>
    <cellStyle name="1_total_수원변경수량산출_설계내역서" xfId="2075"/>
    <cellStyle name="1_total_수원변경수량산출_설계내역서_1-대구상인-7층-031001" xfId="2076"/>
    <cellStyle name="1_total_수원변경수량산출_설계내역서_백화점화장실인테리어" xfId="2077"/>
    <cellStyle name="1_total_수원변경수량산출_설계내역서_백화점화장실인테리어_1-대구상인-7층-031001" xfId="2078"/>
    <cellStyle name="1_total_수원변경수량산출_설계내역서_울산FITNESS인테리어" xfId="2079"/>
    <cellStyle name="1_total_수원변경수량산출_설계내역서_울산FITNESS인테리어_1-대구상인-7층-031001" xfId="2080"/>
    <cellStyle name="1_total_수원변경수량산출_설계내역서_화명조경" xfId="2081"/>
    <cellStyle name="1_total_수원변경수량산출_설계내역서_화명조경_1-대구상인-7층-031001" xfId="2082"/>
    <cellStyle name="1_total_수원변경수량산출_설계내역서_화명조경_백화점화장실인테리어" xfId="2083"/>
    <cellStyle name="1_total_수원변경수량산출_설계내역서_화명조경_백화점화장실인테리어_1-대구상인-7층-031001" xfId="2084"/>
    <cellStyle name="1_total_수원변경수량산출_설계내역서_화명조경_울산FITNESS인테리어" xfId="2085"/>
    <cellStyle name="1_total_수원변경수량산출_설계내역서_화명조경_울산FITNESS인테리어_1-대구상인-7층-031001" xfId="2086"/>
    <cellStyle name="1_total_수원변경수량산출_설계내역서1월7일" xfId="2087"/>
    <cellStyle name="1_total_수원변경수량산출_설계내역서1월7일_1-대구상인-7층-031001" xfId="2088"/>
    <cellStyle name="1_total_수원변경수량산출_설계내역서1월7일_백화점화장실인테리어" xfId="2089"/>
    <cellStyle name="1_total_수원변경수량산출_설계내역서1월7일_백화점화장실인테리어_1-대구상인-7층-031001" xfId="2090"/>
    <cellStyle name="1_total_수원변경수량산출_설계내역서1월7일_울산FITNESS인테리어" xfId="2091"/>
    <cellStyle name="1_total_수원변경수량산출_설계내역서1월7일_울산FITNESS인테리어_1-대구상인-7층-031001" xfId="2092"/>
    <cellStyle name="1_total_수원변경수량산출_설계내역서1월7일_화명조경" xfId="2093"/>
    <cellStyle name="1_total_수원변경수량산출_설계내역서1월7일_화명조경_1-대구상인-7층-031001" xfId="2094"/>
    <cellStyle name="1_total_수원변경수량산출_설계내역서1월7일_화명조경_백화점화장실인테리어" xfId="2095"/>
    <cellStyle name="1_total_수원변경수량산출_설계내역서1월7일_화명조경_백화점화장실인테리어_1-대구상인-7층-031001" xfId="2096"/>
    <cellStyle name="1_total_수원변경수량산출_설계내역서1월7일_화명조경_울산FITNESS인테리어" xfId="2097"/>
    <cellStyle name="1_total_수원변경수량산출_설계내역서1월7일_화명조경_울산FITNESS인테리어_1-대구상인-7층-031001" xfId="2098"/>
    <cellStyle name="1_total_수원변경수량산출_울산FITNESS인테리어" xfId="2099"/>
    <cellStyle name="1_total_수원변경수량산출_울산FITNESS인테리어_1-대구상인-7층-031001" xfId="2100"/>
    <cellStyle name="1_total_수원변경수량산출_화명조경" xfId="2101"/>
    <cellStyle name="1_total_수원변경수량산출_화명조경_1-대구상인-7층-031001" xfId="2102"/>
    <cellStyle name="1_total_수원변경수량산출_화명조경_백화점화장실인테리어" xfId="2103"/>
    <cellStyle name="1_total_수원변경수량산출_화명조경_백화점화장실인테리어_1-대구상인-7층-031001" xfId="2104"/>
    <cellStyle name="1_total_수원변경수량산출_화명조경_울산FITNESS인테리어" xfId="2105"/>
    <cellStyle name="1_total_수원변경수량산출_화명조경_울산FITNESS인테리어_1-대구상인-7층-031001" xfId="2106"/>
    <cellStyle name="1_total_순화동주상복합(조경)송부4" xfId="2107"/>
    <cellStyle name="1_total_순화동주상복합(조경)송부4_Q081207_hardware_spec(용인부속동)" xfId="2108"/>
    <cellStyle name="1_total_쌍용수량0905" xfId="2109"/>
    <cellStyle name="1_total_쌍용수량0905_1-대구상인-7층-031001" xfId="2110"/>
    <cellStyle name="1_total_쌍용수량0905_백화점화장실인테리어" xfId="2111"/>
    <cellStyle name="1_total_쌍용수량0905_백화점화장실인테리어_1-대구상인-7층-031001" xfId="2112"/>
    <cellStyle name="1_total_쌍용수량0905_설계내역서" xfId="2113"/>
    <cellStyle name="1_total_쌍용수량0905_설계내역서_1-대구상인-7층-031001" xfId="2114"/>
    <cellStyle name="1_total_쌍용수량0905_설계내역서_백화점화장실인테리어" xfId="2115"/>
    <cellStyle name="1_total_쌍용수량0905_설계내역서_백화점화장실인테리어_1-대구상인-7층-031001" xfId="2116"/>
    <cellStyle name="1_total_쌍용수량0905_설계내역서_울산FITNESS인테리어" xfId="2117"/>
    <cellStyle name="1_total_쌍용수량0905_설계내역서_울산FITNESS인테리어_1-대구상인-7층-031001" xfId="2118"/>
    <cellStyle name="1_total_쌍용수량0905_설계내역서_화명조경" xfId="2119"/>
    <cellStyle name="1_total_쌍용수량0905_설계내역서_화명조경_1-대구상인-7층-031001" xfId="2120"/>
    <cellStyle name="1_total_쌍용수량0905_설계내역서_화명조경_백화점화장실인테리어" xfId="2121"/>
    <cellStyle name="1_total_쌍용수량0905_설계내역서_화명조경_백화점화장실인테리어_1-대구상인-7층-031001" xfId="2122"/>
    <cellStyle name="1_total_쌍용수량0905_설계내역서_화명조경_울산FITNESS인테리어" xfId="2123"/>
    <cellStyle name="1_total_쌍용수량0905_설계내역서_화명조경_울산FITNESS인테리어_1-대구상인-7층-031001" xfId="2124"/>
    <cellStyle name="1_total_쌍용수량0905_설계내역서1월7일" xfId="2125"/>
    <cellStyle name="1_total_쌍용수량0905_설계내역서1월7일_1-대구상인-7층-031001" xfId="2126"/>
    <cellStyle name="1_total_쌍용수량0905_설계내역서1월7일_백화점화장실인테리어" xfId="2127"/>
    <cellStyle name="1_total_쌍용수량0905_설계내역서1월7일_백화점화장실인테리어_1-대구상인-7층-031001" xfId="2128"/>
    <cellStyle name="1_total_쌍용수량0905_설계내역서1월7일_울산FITNESS인테리어" xfId="2129"/>
    <cellStyle name="1_total_쌍용수량0905_설계내역서1월7일_울산FITNESS인테리어_1-대구상인-7층-031001" xfId="2130"/>
    <cellStyle name="1_total_쌍용수량0905_설계내역서1월7일_화명조경" xfId="2131"/>
    <cellStyle name="1_total_쌍용수량0905_설계내역서1월7일_화명조경_1-대구상인-7층-031001" xfId="2132"/>
    <cellStyle name="1_total_쌍용수량0905_설계내역서1월7일_화명조경_백화점화장실인테리어" xfId="2133"/>
    <cellStyle name="1_total_쌍용수량0905_설계내역서1월7일_화명조경_백화점화장실인테리어_1-대구상인-7층-031001" xfId="2134"/>
    <cellStyle name="1_total_쌍용수량0905_설계내역서1월7일_화명조경_울산FITNESS인테리어" xfId="2135"/>
    <cellStyle name="1_total_쌍용수량0905_설계내역서1월7일_화명조경_울산FITNESS인테리어_1-대구상인-7층-031001" xfId="2136"/>
    <cellStyle name="1_total_쌍용수량0905_울산FITNESS인테리어" xfId="2137"/>
    <cellStyle name="1_total_쌍용수량0905_울산FITNESS인테리어_1-대구상인-7층-031001" xfId="2138"/>
    <cellStyle name="1_total_쌍용수량0905_화명조경" xfId="2139"/>
    <cellStyle name="1_total_쌍용수량0905_화명조경_1-대구상인-7층-031001" xfId="2140"/>
    <cellStyle name="1_total_쌍용수량0905_화명조경_백화점화장실인테리어" xfId="2141"/>
    <cellStyle name="1_total_쌍용수량0905_화명조경_백화점화장실인테리어_1-대구상인-7층-031001" xfId="2142"/>
    <cellStyle name="1_total_쌍용수량0905_화명조경_울산FITNESS인테리어" xfId="2143"/>
    <cellStyle name="1_total_쌍용수량0905_화명조경_울산FITNESS인테리어_1-대구상인-7층-031001" xfId="2144"/>
    <cellStyle name="1_total_울산FITNESS인테리어" xfId="2145"/>
    <cellStyle name="1_total_울산FITNESS인테리어_1-대구상인-7층-031001" xfId="2146"/>
    <cellStyle name="1_total_은파수량집계" xfId="2147"/>
    <cellStyle name="1_total_은파수량집계_1-대구상인-7층-031001" xfId="2148"/>
    <cellStyle name="1_total_은파수량집계_백화점화장실인테리어" xfId="2149"/>
    <cellStyle name="1_total_은파수량집계_백화점화장실인테리어_1-대구상인-7층-031001" xfId="2150"/>
    <cellStyle name="1_total_은파수량집계_설계내역서" xfId="2151"/>
    <cellStyle name="1_total_은파수량집계_설계내역서_1-대구상인-7층-031001" xfId="2152"/>
    <cellStyle name="1_total_은파수량집계_설계내역서_백화점화장실인테리어" xfId="2153"/>
    <cellStyle name="1_total_은파수량집계_설계내역서_백화점화장실인테리어_1-대구상인-7층-031001" xfId="2154"/>
    <cellStyle name="1_total_은파수량집계_설계내역서_울산FITNESS인테리어" xfId="2155"/>
    <cellStyle name="1_total_은파수량집계_설계내역서_울산FITNESS인테리어_1-대구상인-7층-031001" xfId="2156"/>
    <cellStyle name="1_total_은파수량집계_설계내역서_화명조경" xfId="2157"/>
    <cellStyle name="1_total_은파수량집계_설계내역서_화명조경_1-대구상인-7층-031001" xfId="2158"/>
    <cellStyle name="1_total_은파수량집계_설계내역서_화명조경_백화점화장실인테리어" xfId="2159"/>
    <cellStyle name="1_total_은파수량집계_설계내역서_화명조경_백화점화장실인테리어_1-대구상인-7층-031001" xfId="2160"/>
    <cellStyle name="1_total_은파수량집계_설계내역서_화명조경_울산FITNESS인테리어" xfId="2161"/>
    <cellStyle name="1_total_은파수량집계_설계내역서_화명조경_울산FITNESS인테리어_1-대구상인-7층-031001" xfId="2162"/>
    <cellStyle name="1_total_은파수량집계_설계내역서1월7일" xfId="2163"/>
    <cellStyle name="1_total_은파수량집계_설계내역서1월7일_1-대구상인-7층-031001" xfId="2164"/>
    <cellStyle name="1_total_은파수량집계_설계내역서1월7일_백화점화장실인테리어" xfId="2165"/>
    <cellStyle name="1_total_은파수량집계_설계내역서1월7일_백화점화장실인테리어_1-대구상인-7층-031001" xfId="2166"/>
    <cellStyle name="1_total_은파수량집계_설계내역서1월7일_울산FITNESS인테리어" xfId="2167"/>
    <cellStyle name="1_total_은파수량집계_설계내역서1월7일_울산FITNESS인테리어_1-대구상인-7층-031001" xfId="2168"/>
    <cellStyle name="1_total_은파수량집계_설계내역서1월7일_화명조경" xfId="2169"/>
    <cellStyle name="1_total_은파수량집계_설계내역서1월7일_화명조경_1-대구상인-7층-031001" xfId="2170"/>
    <cellStyle name="1_total_은파수량집계_설계내역서1월7일_화명조경_백화점화장실인테리어" xfId="2171"/>
    <cellStyle name="1_total_은파수량집계_설계내역서1월7일_화명조경_백화점화장실인테리어_1-대구상인-7층-031001" xfId="2172"/>
    <cellStyle name="1_total_은파수량집계_설계내역서1월7일_화명조경_울산FITNESS인테리어" xfId="2173"/>
    <cellStyle name="1_total_은파수량집계_설계내역서1월7일_화명조경_울산FITNESS인테리어_1-대구상인-7층-031001" xfId="2174"/>
    <cellStyle name="1_total_은파수량집계_울산FITNESS인테리어" xfId="2175"/>
    <cellStyle name="1_total_은파수량집계_울산FITNESS인테리어_1-대구상인-7층-031001" xfId="2176"/>
    <cellStyle name="1_total_은파수량집계_화명조경" xfId="2177"/>
    <cellStyle name="1_total_은파수량집계_화명조경_1-대구상인-7층-031001" xfId="2178"/>
    <cellStyle name="1_total_은파수량집계_화명조경_백화점화장실인테리어" xfId="2179"/>
    <cellStyle name="1_total_은파수량집계_화명조경_백화점화장실인테리어_1-대구상인-7층-031001" xfId="2180"/>
    <cellStyle name="1_total_은파수량집계_화명조경_울산FITNESS인테리어" xfId="2181"/>
    <cellStyle name="1_total_은파수량집계_화명조경_울산FITNESS인테리어_1-대구상인-7층-031001" xfId="2182"/>
    <cellStyle name="1_total_총괄내역0518" xfId="2183"/>
    <cellStyle name="1_total_총괄내역0518_Q081207_hardware_spec(용인부속동)" xfId="2194"/>
    <cellStyle name="1_total_총괄내역0518_배밭계약내역" xfId="2184"/>
    <cellStyle name="1_total_총괄내역0518_배밭계약내역_Q081207_hardware_spec(용인부속동)" xfId="2187"/>
    <cellStyle name="1_total_총괄내역0518_배밭계약내역_순화동주상복합(조경)송부4" xfId="2185"/>
    <cellStyle name="1_total_총괄내역0518_배밭계약내역_순화동주상복합(조경)송부4_Q081207_hardware_spec(용인부속동)" xfId="2186"/>
    <cellStyle name="1_total_총괄내역0518_설계내역서" xfId="2188"/>
    <cellStyle name="1_total_총괄내역0518_설계내역서_Q081207_hardware_spec(용인부속동)" xfId="2191"/>
    <cellStyle name="1_total_총괄내역0518_설계내역서_순화동주상복합(조경)송부4" xfId="2189"/>
    <cellStyle name="1_total_총괄내역0518_설계내역서_순화동주상복합(조경)송부4_Q081207_hardware_spec(용인부속동)" xfId="2190"/>
    <cellStyle name="1_total_총괄내역0518_순화동주상복합(조경)송부4" xfId="2192"/>
    <cellStyle name="1_total_총괄내역0518_순화동주상복합(조경)송부4_Q081207_hardware_spec(용인부속동)" xfId="2193"/>
    <cellStyle name="1_total_터미널1-0" xfId="2195"/>
    <cellStyle name="1_total_터미널1-0_1-대구상인-7층-031001" xfId="2196"/>
    <cellStyle name="1_total_터미널1-0_백화점화장실인테리어" xfId="2197"/>
    <cellStyle name="1_total_터미널1-0_백화점화장실인테리어_1-대구상인-7층-031001" xfId="2198"/>
    <cellStyle name="1_total_터미널1-0_울산FITNESS인테리어" xfId="2199"/>
    <cellStyle name="1_total_터미널1-0_울산FITNESS인테리어_1-대구상인-7층-031001" xfId="2200"/>
    <cellStyle name="1_total_터미널1-0_화명조경" xfId="2201"/>
    <cellStyle name="1_total_터미널1-0_화명조경_1-대구상인-7층-031001" xfId="2202"/>
    <cellStyle name="1_total_터미널1-0_화명조경_백화점화장실인테리어" xfId="2203"/>
    <cellStyle name="1_total_터미널1-0_화명조경_백화점화장실인테리어_1-대구상인-7층-031001" xfId="2204"/>
    <cellStyle name="1_total_터미널1-0_화명조경_울산FITNESS인테리어" xfId="2205"/>
    <cellStyle name="1_total_터미널1-0_화명조경_울산FITNESS인테리어_1-대구상인-7층-031001" xfId="2206"/>
    <cellStyle name="1_total_화명조경" xfId="2207"/>
    <cellStyle name="1_total_화명조경_1-대구상인-7층-031001" xfId="2208"/>
    <cellStyle name="1_total_화명조경_백화점화장실인테리어" xfId="2209"/>
    <cellStyle name="1_total_화명조경_백화점화장실인테리어_1-대구상인-7층-031001" xfId="2210"/>
    <cellStyle name="1_total_화명조경_울산FITNESS인테리어" xfId="2211"/>
    <cellStyle name="1_total_화명조경_울산FITNESS인테리어_1-대구상인-7층-031001" xfId="2212"/>
    <cellStyle name="1_tree" xfId="2370"/>
    <cellStyle name="1_tree 2" xfId="2371"/>
    <cellStyle name="1_tree_1-대구상인-7층-031001" xfId="2372"/>
    <cellStyle name="1_tree_Q081207_hardware_spec(용인부속동)" xfId="3605"/>
    <cellStyle name="1_tree_Sheet1" xfId="3606"/>
    <cellStyle name="1_tree_Sheet1_00갑지" xfId="3607"/>
    <cellStyle name="1_tree_Sheet1_00갑지_1-대구상인-7층-031001" xfId="3608"/>
    <cellStyle name="1_tree_Sheet1_00갑지_백화점화장실인테리어" xfId="3609"/>
    <cellStyle name="1_tree_Sheet1_00갑지_백화점화장실인테리어_1-대구상인-7층-031001" xfId="3610"/>
    <cellStyle name="1_tree_Sheet1_00갑지_설계내역서" xfId="3611"/>
    <cellStyle name="1_tree_Sheet1_00갑지_설계내역서_1-대구상인-7층-031001" xfId="3612"/>
    <cellStyle name="1_tree_Sheet1_00갑지_설계내역서_백화점화장실인테리어" xfId="3613"/>
    <cellStyle name="1_tree_Sheet1_00갑지_설계내역서_백화점화장실인테리어_1-대구상인-7층-031001" xfId="3614"/>
    <cellStyle name="1_tree_Sheet1_00갑지_설계내역서_울산FITNESS인테리어" xfId="3615"/>
    <cellStyle name="1_tree_Sheet1_00갑지_설계내역서_울산FITNESS인테리어_1-대구상인-7층-031001" xfId="3616"/>
    <cellStyle name="1_tree_Sheet1_00갑지_설계내역서_화명조경" xfId="3617"/>
    <cellStyle name="1_tree_Sheet1_00갑지_설계내역서_화명조경_1-대구상인-7층-031001" xfId="3618"/>
    <cellStyle name="1_tree_Sheet1_00갑지_설계내역서_화명조경_백화점화장실인테리어" xfId="3619"/>
    <cellStyle name="1_tree_Sheet1_00갑지_설계내역서_화명조경_백화점화장실인테리어_1-대구상인-7층-031001" xfId="3620"/>
    <cellStyle name="1_tree_Sheet1_00갑지_설계내역서_화명조경_울산FITNESS인테리어" xfId="3621"/>
    <cellStyle name="1_tree_Sheet1_00갑지_설계내역서_화명조경_울산FITNESS인테리어_1-대구상인-7층-031001" xfId="3622"/>
    <cellStyle name="1_tree_Sheet1_00갑지_설계내역서1월7일" xfId="3623"/>
    <cellStyle name="1_tree_Sheet1_00갑지_설계내역서1월7일_1-대구상인-7층-031001" xfId="3624"/>
    <cellStyle name="1_tree_Sheet1_00갑지_설계내역서1월7일_백화점화장실인테리어" xfId="3625"/>
    <cellStyle name="1_tree_Sheet1_00갑지_설계내역서1월7일_백화점화장실인테리어_1-대구상인-7층-031001" xfId="3626"/>
    <cellStyle name="1_tree_Sheet1_00갑지_설계내역서1월7일_울산FITNESS인테리어" xfId="3627"/>
    <cellStyle name="1_tree_Sheet1_00갑지_설계내역서1월7일_울산FITNESS인테리어_1-대구상인-7층-031001" xfId="3628"/>
    <cellStyle name="1_tree_Sheet1_00갑지_설계내역서1월7일_화명조경" xfId="3629"/>
    <cellStyle name="1_tree_Sheet1_00갑지_설계내역서1월7일_화명조경_1-대구상인-7층-031001" xfId="3630"/>
    <cellStyle name="1_tree_Sheet1_00갑지_설계내역서1월7일_화명조경_백화점화장실인테리어" xfId="3631"/>
    <cellStyle name="1_tree_Sheet1_00갑지_설계내역서1월7일_화명조경_백화점화장실인테리어_1-대구상인-7층-031001" xfId="3632"/>
    <cellStyle name="1_tree_Sheet1_00갑지_설계내역서1월7일_화명조경_울산FITNESS인테리어" xfId="3633"/>
    <cellStyle name="1_tree_Sheet1_00갑지_설계내역서1월7일_화명조경_울산FITNESS인테리어_1-대구상인-7층-031001" xfId="3634"/>
    <cellStyle name="1_tree_Sheet1_00갑지_울산FITNESS인테리어" xfId="3635"/>
    <cellStyle name="1_tree_Sheet1_00갑지_울산FITNESS인테리어_1-대구상인-7층-031001" xfId="3636"/>
    <cellStyle name="1_tree_Sheet1_00갑지_화명조경" xfId="3637"/>
    <cellStyle name="1_tree_Sheet1_00갑지_화명조경_1-대구상인-7층-031001" xfId="3638"/>
    <cellStyle name="1_tree_Sheet1_00갑지_화명조경_백화점화장실인테리어" xfId="3639"/>
    <cellStyle name="1_tree_Sheet1_00갑지_화명조경_백화점화장실인테리어_1-대구상인-7층-031001" xfId="3640"/>
    <cellStyle name="1_tree_Sheet1_00갑지_화명조경_울산FITNESS인테리어" xfId="3641"/>
    <cellStyle name="1_tree_Sheet1_00갑지_화명조경_울산FITNESS인테리어_1-대구상인-7층-031001" xfId="3642"/>
    <cellStyle name="1_tree_Sheet1_1-대구상인-7층-031001" xfId="3643"/>
    <cellStyle name="1_tree_Sheet1_과천놀이터설계서" xfId="3644"/>
    <cellStyle name="1_tree_Sheet1_과천놀이터설계서_1-대구상인-7층-031001" xfId="3645"/>
    <cellStyle name="1_tree_Sheet1_과천놀이터설계서_백화점화장실인테리어" xfId="3646"/>
    <cellStyle name="1_tree_Sheet1_과천놀이터설계서_백화점화장실인테리어_1-대구상인-7층-031001" xfId="3647"/>
    <cellStyle name="1_tree_Sheet1_과천놀이터설계서_설계내역서" xfId="3648"/>
    <cellStyle name="1_tree_Sheet1_과천놀이터설계서_설계내역서_1-대구상인-7층-031001" xfId="3649"/>
    <cellStyle name="1_tree_Sheet1_과천놀이터설계서_설계내역서_백화점화장실인테리어" xfId="3650"/>
    <cellStyle name="1_tree_Sheet1_과천놀이터설계서_설계내역서_백화점화장실인테리어_1-대구상인-7층-031001" xfId="3651"/>
    <cellStyle name="1_tree_Sheet1_과천놀이터설계서_설계내역서_울산FITNESS인테리어" xfId="3652"/>
    <cellStyle name="1_tree_Sheet1_과천놀이터설계서_설계내역서_울산FITNESS인테리어_1-대구상인-7층-031001" xfId="3653"/>
    <cellStyle name="1_tree_Sheet1_과천놀이터설계서_설계내역서_화명조경" xfId="3654"/>
    <cellStyle name="1_tree_Sheet1_과천놀이터설계서_설계내역서_화명조경_1-대구상인-7층-031001" xfId="3655"/>
    <cellStyle name="1_tree_Sheet1_과천놀이터설계서_설계내역서_화명조경_백화점화장실인테리어" xfId="3656"/>
    <cellStyle name="1_tree_Sheet1_과천놀이터설계서_설계내역서_화명조경_백화점화장실인테리어_1-대구상인-7층-031001" xfId="3657"/>
    <cellStyle name="1_tree_Sheet1_과천놀이터설계서_설계내역서_화명조경_울산FITNESS인테리어" xfId="3658"/>
    <cellStyle name="1_tree_Sheet1_과천놀이터설계서_설계내역서_화명조경_울산FITNESS인테리어_1-대구상인-7층-031001" xfId="3659"/>
    <cellStyle name="1_tree_Sheet1_과천놀이터설계서_설계내역서1월7일" xfId="3660"/>
    <cellStyle name="1_tree_Sheet1_과천놀이터설계서_설계내역서1월7일_1-대구상인-7층-031001" xfId="3661"/>
    <cellStyle name="1_tree_Sheet1_과천놀이터설계서_설계내역서1월7일_백화점화장실인테리어" xfId="3662"/>
    <cellStyle name="1_tree_Sheet1_과천놀이터설계서_설계내역서1월7일_백화점화장실인테리어_1-대구상인-7층-031001" xfId="3663"/>
    <cellStyle name="1_tree_Sheet1_과천놀이터설계서_설계내역서1월7일_울산FITNESS인테리어" xfId="3664"/>
    <cellStyle name="1_tree_Sheet1_과천놀이터설계서_설계내역서1월7일_울산FITNESS인테리어_1-대구상인-7층-031001" xfId="3665"/>
    <cellStyle name="1_tree_Sheet1_과천놀이터설계서_설계내역서1월7일_화명조경" xfId="3666"/>
    <cellStyle name="1_tree_Sheet1_과천놀이터설계서_설계내역서1월7일_화명조경_1-대구상인-7층-031001" xfId="3667"/>
    <cellStyle name="1_tree_Sheet1_과천놀이터설계서_설계내역서1월7일_화명조경_백화점화장실인테리어" xfId="3668"/>
    <cellStyle name="1_tree_Sheet1_과천놀이터설계서_설계내역서1월7일_화명조경_백화점화장실인테리어_1-대구상인-7층-031001" xfId="3669"/>
    <cellStyle name="1_tree_Sheet1_과천놀이터설계서_설계내역서1월7일_화명조경_울산FITNESS인테리어" xfId="3670"/>
    <cellStyle name="1_tree_Sheet1_과천놀이터설계서_설계내역서1월7일_화명조경_울산FITNESS인테리어_1-대구상인-7층-031001" xfId="3671"/>
    <cellStyle name="1_tree_Sheet1_과천놀이터설계서_울산FITNESS인테리어" xfId="3672"/>
    <cellStyle name="1_tree_Sheet1_과천놀이터설계서_울산FITNESS인테리어_1-대구상인-7층-031001" xfId="3673"/>
    <cellStyle name="1_tree_Sheet1_과천놀이터설계서_화명조경" xfId="3674"/>
    <cellStyle name="1_tree_Sheet1_과천놀이터설계서_화명조경_1-대구상인-7층-031001" xfId="3675"/>
    <cellStyle name="1_tree_Sheet1_과천놀이터설계서_화명조경_백화점화장실인테리어" xfId="3676"/>
    <cellStyle name="1_tree_Sheet1_과천놀이터설계서_화명조경_백화점화장실인테리어_1-대구상인-7층-031001" xfId="3677"/>
    <cellStyle name="1_tree_Sheet1_과천놀이터설계서_화명조경_울산FITNESS인테리어" xfId="3678"/>
    <cellStyle name="1_tree_Sheet1_과천놀이터설계서_화명조경_울산FITNESS인테리어_1-대구상인-7층-031001" xfId="3679"/>
    <cellStyle name="1_tree_Sheet1_백화점화장실인테리어" xfId="3680"/>
    <cellStyle name="1_tree_Sheet1_백화점화장실인테리어_1-대구상인-7층-031001" xfId="3681"/>
    <cellStyle name="1_tree_Sheet1_울산FITNESS인테리어" xfId="3682"/>
    <cellStyle name="1_tree_Sheet1_울산FITNESS인테리어_1-대구상인-7층-031001" xfId="3683"/>
    <cellStyle name="1_tree_Sheet1_총괄갑지" xfId="3684"/>
    <cellStyle name="1_tree_Sheet1_총괄갑지_1-대구상인-7층-031001" xfId="3685"/>
    <cellStyle name="1_tree_Sheet1_총괄갑지_백화점화장실인테리어" xfId="3686"/>
    <cellStyle name="1_tree_Sheet1_총괄갑지_백화점화장실인테리어_1-대구상인-7층-031001" xfId="3687"/>
    <cellStyle name="1_tree_Sheet1_총괄갑지_설계내역서" xfId="3688"/>
    <cellStyle name="1_tree_Sheet1_총괄갑지_설계내역서_1-대구상인-7층-031001" xfId="3689"/>
    <cellStyle name="1_tree_Sheet1_총괄갑지_설계내역서_백화점화장실인테리어" xfId="3690"/>
    <cellStyle name="1_tree_Sheet1_총괄갑지_설계내역서_백화점화장실인테리어_1-대구상인-7층-031001" xfId="3691"/>
    <cellStyle name="1_tree_Sheet1_총괄갑지_설계내역서_울산FITNESS인테리어" xfId="3692"/>
    <cellStyle name="1_tree_Sheet1_총괄갑지_설계내역서_울산FITNESS인테리어_1-대구상인-7층-031001" xfId="3693"/>
    <cellStyle name="1_tree_Sheet1_총괄갑지_설계내역서_화명조경" xfId="3694"/>
    <cellStyle name="1_tree_Sheet1_총괄갑지_설계내역서_화명조경_1-대구상인-7층-031001" xfId="3695"/>
    <cellStyle name="1_tree_Sheet1_총괄갑지_설계내역서_화명조경_백화점화장실인테리어" xfId="3696"/>
    <cellStyle name="1_tree_Sheet1_총괄갑지_설계내역서_화명조경_백화점화장실인테리어_1-대구상인-7층-031001" xfId="3697"/>
    <cellStyle name="1_tree_Sheet1_총괄갑지_설계내역서_화명조경_울산FITNESS인테리어" xfId="3698"/>
    <cellStyle name="1_tree_Sheet1_총괄갑지_설계내역서_화명조경_울산FITNESS인테리어_1-대구상인-7층-031001" xfId="3699"/>
    <cellStyle name="1_tree_Sheet1_총괄갑지_설계내역서1월7일" xfId="3700"/>
    <cellStyle name="1_tree_Sheet1_총괄갑지_설계내역서1월7일_1-대구상인-7층-031001" xfId="3701"/>
    <cellStyle name="1_tree_Sheet1_총괄갑지_설계내역서1월7일_백화점화장실인테리어" xfId="3702"/>
    <cellStyle name="1_tree_Sheet1_총괄갑지_설계내역서1월7일_백화점화장실인테리어_1-대구상인-7층-031001" xfId="3703"/>
    <cellStyle name="1_tree_Sheet1_총괄갑지_설계내역서1월7일_울산FITNESS인테리어" xfId="3704"/>
    <cellStyle name="1_tree_Sheet1_총괄갑지_설계내역서1월7일_울산FITNESS인테리어_1-대구상인-7층-031001" xfId="3705"/>
    <cellStyle name="1_tree_Sheet1_총괄갑지_설계내역서1월7일_화명조경" xfId="3706"/>
    <cellStyle name="1_tree_Sheet1_총괄갑지_설계내역서1월7일_화명조경_1-대구상인-7층-031001" xfId="3707"/>
    <cellStyle name="1_tree_Sheet1_총괄갑지_설계내역서1월7일_화명조경_백화점화장실인테리어" xfId="3708"/>
    <cellStyle name="1_tree_Sheet1_총괄갑지_설계내역서1월7일_화명조경_백화점화장실인테리어_1-대구상인-7층-031001" xfId="3709"/>
    <cellStyle name="1_tree_Sheet1_총괄갑지_설계내역서1월7일_화명조경_울산FITNESS인테리어" xfId="3710"/>
    <cellStyle name="1_tree_Sheet1_총괄갑지_설계내역서1월7일_화명조경_울산FITNESS인테리어_1-대구상인-7층-031001" xfId="3711"/>
    <cellStyle name="1_tree_Sheet1_총괄갑지_울산FITNESS인테리어" xfId="3712"/>
    <cellStyle name="1_tree_Sheet1_총괄갑지_울산FITNESS인테리어_1-대구상인-7층-031001" xfId="3713"/>
    <cellStyle name="1_tree_Sheet1_총괄갑지_화명조경" xfId="3714"/>
    <cellStyle name="1_tree_Sheet1_총괄갑지_화명조경_1-대구상인-7층-031001" xfId="3715"/>
    <cellStyle name="1_tree_Sheet1_총괄갑지_화명조경_백화점화장실인테리어" xfId="3716"/>
    <cellStyle name="1_tree_Sheet1_총괄갑지_화명조경_백화점화장실인테리어_1-대구상인-7층-031001" xfId="3717"/>
    <cellStyle name="1_tree_Sheet1_총괄갑지_화명조경_울산FITNESS인테리어" xfId="3718"/>
    <cellStyle name="1_tree_Sheet1_총괄갑지_화명조경_울산FITNESS인테리어_1-대구상인-7층-031001" xfId="3719"/>
    <cellStyle name="1_tree_Sheet1_총괄내역서" xfId="3720"/>
    <cellStyle name="1_tree_Sheet1_총괄내역서_1-대구상인-7층-031001" xfId="3721"/>
    <cellStyle name="1_tree_Sheet1_총괄내역서_백화점화장실인테리어" xfId="3722"/>
    <cellStyle name="1_tree_Sheet1_총괄내역서_백화점화장실인테리어_1-대구상인-7층-031001" xfId="3723"/>
    <cellStyle name="1_tree_Sheet1_총괄내역서_설계내역서" xfId="3724"/>
    <cellStyle name="1_tree_Sheet1_총괄내역서_설계내역서_1-대구상인-7층-031001" xfId="3725"/>
    <cellStyle name="1_tree_Sheet1_총괄내역서_설계내역서_백화점화장실인테리어" xfId="3726"/>
    <cellStyle name="1_tree_Sheet1_총괄내역서_설계내역서_백화점화장실인테리어_1-대구상인-7층-031001" xfId="3727"/>
    <cellStyle name="1_tree_Sheet1_총괄내역서_설계내역서_울산FITNESS인테리어" xfId="3728"/>
    <cellStyle name="1_tree_Sheet1_총괄내역서_설계내역서_울산FITNESS인테리어_1-대구상인-7층-031001" xfId="3729"/>
    <cellStyle name="1_tree_Sheet1_총괄내역서_설계내역서_화명조경" xfId="3730"/>
    <cellStyle name="1_tree_Sheet1_총괄내역서_설계내역서_화명조경_1-대구상인-7층-031001" xfId="3731"/>
    <cellStyle name="1_tree_Sheet1_총괄내역서_설계내역서_화명조경_백화점화장실인테리어" xfId="3732"/>
    <cellStyle name="1_tree_Sheet1_총괄내역서_설계내역서_화명조경_백화점화장실인테리어_1-대구상인-7층-031001" xfId="3733"/>
    <cellStyle name="1_tree_Sheet1_총괄내역서_설계내역서_화명조경_울산FITNESS인테리어" xfId="3734"/>
    <cellStyle name="1_tree_Sheet1_총괄내역서_설계내역서_화명조경_울산FITNESS인테리어_1-대구상인-7층-031001" xfId="3735"/>
    <cellStyle name="1_tree_Sheet1_총괄내역서_설계내역서1월7일" xfId="3736"/>
    <cellStyle name="1_tree_Sheet1_총괄내역서_설계내역서1월7일_1-대구상인-7층-031001" xfId="3737"/>
    <cellStyle name="1_tree_Sheet1_총괄내역서_설계내역서1월7일_백화점화장실인테리어" xfId="3738"/>
    <cellStyle name="1_tree_Sheet1_총괄내역서_설계내역서1월7일_백화점화장실인테리어_1-대구상인-7층-031001" xfId="3739"/>
    <cellStyle name="1_tree_Sheet1_총괄내역서_설계내역서1월7일_울산FITNESS인테리어" xfId="3740"/>
    <cellStyle name="1_tree_Sheet1_총괄내역서_설계내역서1월7일_울산FITNESS인테리어_1-대구상인-7층-031001" xfId="3741"/>
    <cellStyle name="1_tree_Sheet1_총괄내역서_설계내역서1월7일_화명조경" xfId="3742"/>
    <cellStyle name="1_tree_Sheet1_총괄내역서_설계내역서1월7일_화명조경_1-대구상인-7층-031001" xfId="3743"/>
    <cellStyle name="1_tree_Sheet1_총괄내역서_설계내역서1월7일_화명조경_백화점화장실인테리어" xfId="3744"/>
    <cellStyle name="1_tree_Sheet1_총괄내역서_설계내역서1월7일_화명조경_백화점화장실인테리어_1-대구상인-7층-031001" xfId="3745"/>
    <cellStyle name="1_tree_Sheet1_총괄내역서_설계내역서1월7일_화명조경_울산FITNESS인테리어" xfId="3746"/>
    <cellStyle name="1_tree_Sheet1_총괄내역서_설계내역서1월7일_화명조경_울산FITNESS인테리어_1-대구상인-7층-031001" xfId="3747"/>
    <cellStyle name="1_tree_Sheet1_총괄내역서_울산FITNESS인테리어" xfId="3748"/>
    <cellStyle name="1_tree_Sheet1_총괄내역서_울산FITNESS인테리어_1-대구상인-7층-031001" xfId="3749"/>
    <cellStyle name="1_tree_Sheet1_총괄내역서_화명조경" xfId="3750"/>
    <cellStyle name="1_tree_Sheet1_총괄내역서_화명조경_1-대구상인-7층-031001" xfId="3751"/>
    <cellStyle name="1_tree_Sheet1_총괄내역서_화명조경_백화점화장실인테리어" xfId="3752"/>
    <cellStyle name="1_tree_Sheet1_총괄내역서_화명조경_백화점화장실인테리어_1-대구상인-7층-031001" xfId="3753"/>
    <cellStyle name="1_tree_Sheet1_총괄내역서_화명조경_울산FITNESS인테리어" xfId="3754"/>
    <cellStyle name="1_tree_Sheet1_총괄내역서_화명조경_울산FITNESS인테리어_1-대구상인-7층-031001" xfId="3755"/>
    <cellStyle name="1_tree_Sheet1_화명조경" xfId="3756"/>
    <cellStyle name="1_tree_Sheet1_화명조경_1-대구상인-7층-031001" xfId="3757"/>
    <cellStyle name="1_tree_Sheet1_화명조경_백화점화장실인테리어" xfId="3758"/>
    <cellStyle name="1_tree_Sheet1_화명조경_백화점화장실인테리어_1-대구상인-7층-031001" xfId="3759"/>
    <cellStyle name="1_tree_Sheet1_화명조경_울산FITNESS인테리어" xfId="3760"/>
    <cellStyle name="1_tree_Sheet1_화명조경_울산FITNESS인테리어_1-대구상인-7층-031001" xfId="3761"/>
    <cellStyle name="1_tree_갑지0601" xfId="2373"/>
    <cellStyle name="1_tree_갑지0601_00갑지" xfId="2374"/>
    <cellStyle name="1_tree_갑지0601_00갑지_1-대구상인-7층-031001" xfId="2375"/>
    <cellStyle name="1_tree_갑지0601_00갑지_백화점화장실인테리어" xfId="2376"/>
    <cellStyle name="1_tree_갑지0601_00갑지_백화점화장실인테리어_1-대구상인-7층-031001" xfId="2377"/>
    <cellStyle name="1_tree_갑지0601_00갑지_설계내역서" xfId="2378"/>
    <cellStyle name="1_tree_갑지0601_00갑지_설계내역서_1-대구상인-7층-031001" xfId="2379"/>
    <cellStyle name="1_tree_갑지0601_00갑지_설계내역서_백화점화장실인테리어" xfId="2380"/>
    <cellStyle name="1_tree_갑지0601_00갑지_설계내역서_백화점화장실인테리어_1-대구상인-7층-031001" xfId="2381"/>
    <cellStyle name="1_tree_갑지0601_00갑지_설계내역서_울산FITNESS인테리어" xfId="2382"/>
    <cellStyle name="1_tree_갑지0601_00갑지_설계내역서_울산FITNESS인테리어_1-대구상인-7층-031001" xfId="2383"/>
    <cellStyle name="1_tree_갑지0601_00갑지_설계내역서_화명조경" xfId="2384"/>
    <cellStyle name="1_tree_갑지0601_00갑지_설계내역서_화명조경_1-대구상인-7층-031001" xfId="2385"/>
    <cellStyle name="1_tree_갑지0601_00갑지_설계내역서_화명조경_백화점화장실인테리어" xfId="2386"/>
    <cellStyle name="1_tree_갑지0601_00갑지_설계내역서_화명조경_백화점화장실인테리어_1-대구상인-7층-031001" xfId="2387"/>
    <cellStyle name="1_tree_갑지0601_00갑지_설계내역서_화명조경_울산FITNESS인테리어" xfId="2388"/>
    <cellStyle name="1_tree_갑지0601_00갑지_설계내역서_화명조경_울산FITNESS인테리어_1-대구상인-7층-031001" xfId="2389"/>
    <cellStyle name="1_tree_갑지0601_00갑지_설계내역서1월7일" xfId="2390"/>
    <cellStyle name="1_tree_갑지0601_00갑지_설계내역서1월7일_1-대구상인-7층-031001" xfId="2391"/>
    <cellStyle name="1_tree_갑지0601_00갑지_설계내역서1월7일_백화점화장실인테리어" xfId="2392"/>
    <cellStyle name="1_tree_갑지0601_00갑지_설계내역서1월7일_백화점화장실인테리어_1-대구상인-7층-031001" xfId="2393"/>
    <cellStyle name="1_tree_갑지0601_00갑지_설계내역서1월7일_울산FITNESS인테리어" xfId="2394"/>
    <cellStyle name="1_tree_갑지0601_00갑지_설계내역서1월7일_울산FITNESS인테리어_1-대구상인-7층-031001" xfId="2395"/>
    <cellStyle name="1_tree_갑지0601_00갑지_설계내역서1월7일_화명조경" xfId="2396"/>
    <cellStyle name="1_tree_갑지0601_00갑지_설계내역서1월7일_화명조경_1-대구상인-7층-031001" xfId="2397"/>
    <cellStyle name="1_tree_갑지0601_00갑지_설계내역서1월7일_화명조경_백화점화장실인테리어" xfId="2398"/>
    <cellStyle name="1_tree_갑지0601_00갑지_설계내역서1월7일_화명조경_백화점화장실인테리어_1-대구상인-7층-031001" xfId="2399"/>
    <cellStyle name="1_tree_갑지0601_00갑지_설계내역서1월7일_화명조경_울산FITNESS인테리어" xfId="2400"/>
    <cellStyle name="1_tree_갑지0601_00갑지_설계내역서1월7일_화명조경_울산FITNESS인테리어_1-대구상인-7층-031001" xfId="2401"/>
    <cellStyle name="1_tree_갑지0601_00갑지_울산FITNESS인테리어" xfId="2402"/>
    <cellStyle name="1_tree_갑지0601_00갑지_울산FITNESS인테리어_1-대구상인-7층-031001" xfId="2403"/>
    <cellStyle name="1_tree_갑지0601_00갑지_화명조경" xfId="2404"/>
    <cellStyle name="1_tree_갑지0601_00갑지_화명조경_1-대구상인-7층-031001" xfId="2405"/>
    <cellStyle name="1_tree_갑지0601_00갑지_화명조경_백화점화장실인테리어" xfId="2406"/>
    <cellStyle name="1_tree_갑지0601_00갑지_화명조경_백화점화장실인테리어_1-대구상인-7층-031001" xfId="2407"/>
    <cellStyle name="1_tree_갑지0601_00갑지_화명조경_울산FITNESS인테리어" xfId="2408"/>
    <cellStyle name="1_tree_갑지0601_00갑지_화명조경_울산FITNESS인테리어_1-대구상인-7층-031001" xfId="2409"/>
    <cellStyle name="1_tree_갑지0601_1-대구상인-7층-031001" xfId="2410"/>
    <cellStyle name="1_tree_갑지0601_과천놀이터설계서" xfId="2411"/>
    <cellStyle name="1_tree_갑지0601_과천놀이터설계서_1-대구상인-7층-031001" xfId="2412"/>
    <cellStyle name="1_tree_갑지0601_과천놀이터설계서_백화점화장실인테리어" xfId="2413"/>
    <cellStyle name="1_tree_갑지0601_과천놀이터설계서_백화점화장실인테리어_1-대구상인-7층-031001" xfId="2414"/>
    <cellStyle name="1_tree_갑지0601_과천놀이터설계서_설계내역서" xfId="2415"/>
    <cellStyle name="1_tree_갑지0601_과천놀이터설계서_설계내역서_1-대구상인-7층-031001" xfId="2416"/>
    <cellStyle name="1_tree_갑지0601_과천놀이터설계서_설계내역서_백화점화장실인테리어" xfId="2417"/>
    <cellStyle name="1_tree_갑지0601_과천놀이터설계서_설계내역서_백화점화장실인테리어_1-대구상인-7층-031001" xfId="2418"/>
    <cellStyle name="1_tree_갑지0601_과천놀이터설계서_설계내역서_울산FITNESS인테리어" xfId="2419"/>
    <cellStyle name="1_tree_갑지0601_과천놀이터설계서_설계내역서_울산FITNESS인테리어_1-대구상인-7층-031001" xfId="2420"/>
    <cellStyle name="1_tree_갑지0601_과천놀이터설계서_설계내역서_화명조경" xfId="2421"/>
    <cellStyle name="1_tree_갑지0601_과천놀이터설계서_설계내역서_화명조경_1-대구상인-7층-031001" xfId="2422"/>
    <cellStyle name="1_tree_갑지0601_과천놀이터설계서_설계내역서_화명조경_백화점화장실인테리어" xfId="2423"/>
    <cellStyle name="1_tree_갑지0601_과천놀이터설계서_설계내역서_화명조경_백화점화장실인테리어_1-대구상인-7층-031001" xfId="2424"/>
    <cellStyle name="1_tree_갑지0601_과천놀이터설계서_설계내역서_화명조경_울산FITNESS인테리어" xfId="2425"/>
    <cellStyle name="1_tree_갑지0601_과천놀이터설계서_설계내역서_화명조경_울산FITNESS인테리어_1-대구상인-7층-031001" xfId="2426"/>
    <cellStyle name="1_tree_갑지0601_과천놀이터설계서_설계내역서1월7일" xfId="2427"/>
    <cellStyle name="1_tree_갑지0601_과천놀이터설계서_설계내역서1월7일_1-대구상인-7층-031001" xfId="2428"/>
    <cellStyle name="1_tree_갑지0601_과천놀이터설계서_설계내역서1월7일_백화점화장실인테리어" xfId="2429"/>
    <cellStyle name="1_tree_갑지0601_과천놀이터설계서_설계내역서1월7일_백화점화장실인테리어_1-대구상인-7층-031001" xfId="2430"/>
    <cellStyle name="1_tree_갑지0601_과천놀이터설계서_설계내역서1월7일_울산FITNESS인테리어" xfId="2431"/>
    <cellStyle name="1_tree_갑지0601_과천놀이터설계서_설계내역서1월7일_울산FITNESS인테리어_1-대구상인-7층-031001" xfId="2432"/>
    <cellStyle name="1_tree_갑지0601_과천놀이터설계서_설계내역서1월7일_화명조경" xfId="2433"/>
    <cellStyle name="1_tree_갑지0601_과천놀이터설계서_설계내역서1월7일_화명조경_1-대구상인-7층-031001" xfId="2434"/>
    <cellStyle name="1_tree_갑지0601_과천놀이터설계서_설계내역서1월7일_화명조경_백화점화장실인테리어" xfId="2435"/>
    <cellStyle name="1_tree_갑지0601_과천놀이터설계서_설계내역서1월7일_화명조경_백화점화장실인테리어_1-대구상인-7층-031001" xfId="2436"/>
    <cellStyle name="1_tree_갑지0601_과천놀이터설계서_설계내역서1월7일_화명조경_울산FITNESS인테리어" xfId="2437"/>
    <cellStyle name="1_tree_갑지0601_과천놀이터설계서_설계내역서1월7일_화명조경_울산FITNESS인테리어_1-대구상인-7층-031001" xfId="2438"/>
    <cellStyle name="1_tree_갑지0601_과천놀이터설계서_울산FITNESS인테리어" xfId="2439"/>
    <cellStyle name="1_tree_갑지0601_과천놀이터설계서_울산FITNESS인테리어_1-대구상인-7층-031001" xfId="2440"/>
    <cellStyle name="1_tree_갑지0601_과천놀이터설계서_화명조경" xfId="2441"/>
    <cellStyle name="1_tree_갑지0601_과천놀이터설계서_화명조경_1-대구상인-7층-031001" xfId="2442"/>
    <cellStyle name="1_tree_갑지0601_과천놀이터설계서_화명조경_백화점화장실인테리어" xfId="2443"/>
    <cellStyle name="1_tree_갑지0601_과천놀이터설계서_화명조경_백화점화장실인테리어_1-대구상인-7층-031001" xfId="2444"/>
    <cellStyle name="1_tree_갑지0601_과천놀이터설계서_화명조경_울산FITNESS인테리어" xfId="2445"/>
    <cellStyle name="1_tree_갑지0601_과천놀이터설계서_화명조경_울산FITNESS인테리어_1-대구상인-7층-031001" xfId="2446"/>
    <cellStyle name="1_tree_갑지0601_백화점화장실인테리어" xfId="2447"/>
    <cellStyle name="1_tree_갑지0601_백화점화장실인테리어_1-대구상인-7층-031001" xfId="2448"/>
    <cellStyle name="1_tree_갑지0601_울산FITNESS인테리어" xfId="2449"/>
    <cellStyle name="1_tree_갑지0601_울산FITNESS인테리어_1-대구상인-7층-031001" xfId="2450"/>
    <cellStyle name="1_tree_갑지0601_총괄갑지" xfId="2451"/>
    <cellStyle name="1_tree_갑지0601_총괄갑지_1-대구상인-7층-031001" xfId="2452"/>
    <cellStyle name="1_tree_갑지0601_총괄갑지_백화점화장실인테리어" xfId="2453"/>
    <cellStyle name="1_tree_갑지0601_총괄갑지_백화점화장실인테리어_1-대구상인-7층-031001" xfId="2454"/>
    <cellStyle name="1_tree_갑지0601_총괄갑지_설계내역서" xfId="2455"/>
    <cellStyle name="1_tree_갑지0601_총괄갑지_설계내역서_1-대구상인-7층-031001" xfId="2456"/>
    <cellStyle name="1_tree_갑지0601_총괄갑지_설계내역서_백화점화장실인테리어" xfId="2457"/>
    <cellStyle name="1_tree_갑지0601_총괄갑지_설계내역서_백화점화장실인테리어_1-대구상인-7층-031001" xfId="2458"/>
    <cellStyle name="1_tree_갑지0601_총괄갑지_설계내역서_울산FITNESS인테리어" xfId="2459"/>
    <cellStyle name="1_tree_갑지0601_총괄갑지_설계내역서_울산FITNESS인테리어_1-대구상인-7층-031001" xfId="2460"/>
    <cellStyle name="1_tree_갑지0601_총괄갑지_설계내역서_화명조경" xfId="2461"/>
    <cellStyle name="1_tree_갑지0601_총괄갑지_설계내역서_화명조경_1-대구상인-7층-031001" xfId="2462"/>
    <cellStyle name="1_tree_갑지0601_총괄갑지_설계내역서_화명조경_백화점화장실인테리어" xfId="2463"/>
    <cellStyle name="1_tree_갑지0601_총괄갑지_설계내역서_화명조경_백화점화장실인테리어_1-대구상인-7층-031001" xfId="2464"/>
    <cellStyle name="1_tree_갑지0601_총괄갑지_설계내역서_화명조경_울산FITNESS인테리어" xfId="2465"/>
    <cellStyle name="1_tree_갑지0601_총괄갑지_설계내역서_화명조경_울산FITNESS인테리어_1-대구상인-7층-031001" xfId="2466"/>
    <cellStyle name="1_tree_갑지0601_총괄갑지_설계내역서1월7일" xfId="2467"/>
    <cellStyle name="1_tree_갑지0601_총괄갑지_설계내역서1월7일_1-대구상인-7층-031001" xfId="2468"/>
    <cellStyle name="1_tree_갑지0601_총괄갑지_설계내역서1월7일_백화점화장실인테리어" xfId="2469"/>
    <cellStyle name="1_tree_갑지0601_총괄갑지_설계내역서1월7일_백화점화장실인테리어_1-대구상인-7층-031001" xfId="2470"/>
    <cellStyle name="1_tree_갑지0601_총괄갑지_설계내역서1월7일_울산FITNESS인테리어" xfId="2471"/>
    <cellStyle name="1_tree_갑지0601_총괄갑지_설계내역서1월7일_울산FITNESS인테리어_1-대구상인-7층-031001" xfId="2472"/>
    <cellStyle name="1_tree_갑지0601_총괄갑지_설계내역서1월7일_화명조경" xfId="2473"/>
    <cellStyle name="1_tree_갑지0601_총괄갑지_설계내역서1월7일_화명조경_1-대구상인-7층-031001" xfId="2474"/>
    <cellStyle name="1_tree_갑지0601_총괄갑지_설계내역서1월7일_화명조경_백화점화장실인테리어" xfId="2475"/>
    <cellStyle name="1_tree_갑지0601_총괄갑지_설계내역서1월7일_화명조경_백화점화장실인테리어_1-대구상인-7층-031001" xfId="2476"/>
    <cellStyle name="1_tree_갑지0601_총괄갑지_설계내역서1월7일_화명조경_울산FITNESS인테리어" xfId="2477"/>
    <cellStyle name="1_tree_갑지0601_총괄갑지_설계내역서1월7일_화명조경_울산FITNESS인테리어_1-대구상인-7층-031001" xfId="2478"/>
    <cellStyle name="1_tree_갑지0601_총괄갑지_울산FITNESS인테리어" xfId="2479"/>
    <cellStyle name="1_tree_갑지0601_총괄갑지_울산FITNESS인테리어_1-대구상인-7층-031001" xfId="2480"/>
    <cellStyle name="1_tree_갑지0601_총괄갑지_화명조경" xfId="2481"/>
    <cellStyle name="1_tree_갑지0601_총괄갑지_화명조경_1-대구상인-7층-031001" xfId="2482"/>
    <cellStyle name="1_tree_갑지0601_총괄갑지_화명조경_백화점화장실인테리어" xfId="2483"/>
    <cellStyle name="1_tree_갑지0601_총괄갑지_화명조경_백화점화장실인테리어_1-대구상인-7층-031001" xfId="2484"/>
    <cellStyle name="1_tree_갑지0601_총괄갑지_화명조경_울산FITNESS인테리어" xfId="2485"/>
    <cellStyle name="1_tree_갑지0601_총괄갑지_화명조경_울산FITNESS인테리어_1-대구상인-7층-031001" xfId="2486"/>
    <cellStyle name="1_tree_갑지0601_총괄내역서" xfId="2487"/>
    <cellStyle name="1_tree_갑지0601_총괄내역서_1-대구상인-7층-031001" xfId="2488"/>
    <cellStyle name="1_tree_갑지0601_총괄내역서_백화점화장실인테리어" xfId="2489"/>
    <cellStyle name="1_tree_갑지0601_총괄내역서_백화점화장실인테리어_1-대구상인-7층-031001" xfId="2490"/>
    <cellStyle name="1_tree_갑지0601_총괄내역서_설계내역서" xfId="2491"/>
    <cellStyle name="1_tree_갑지0601_총괄내역서_설계내역서_1-대구상인-7층-031001" xfId="2492"/>
    <cellStyle name="1_tree_갑지0601_총괄내역서_설계내역서_백화점화장실인테리어" xfId="2493"/>
    <cellStyle name="1_tree_갑지0601_총괄내역서_설계내역서_백화점화장실인테리어_1-대구상인-7층-031001" xfId="2494"/>
    <cellStyle name="1_tree_갑지0601_총괄내역서_설계내역서_울산FITNESS인테리어" xfId="2495"/>
    <cellStyle name="1_tree_갑지0601_총괄내역서_설계내역서_울산FITNESS인테리어_1-대구상인-7층-031001" xfId="2496"/>
    <cellStyle name="1_tree_갑지0601_총괄내역서_설계내역서_화명조경" xfId="2497"/>
    <cellStyle name="1_tree_갑지0601_총괄내역서_설계내역서_화명조경_1-대구상인-7층-031001" xfId="2498"/>
    <cellStyle name="1_tree_갑지0601_총괄내역서_설계내역서_화명조경_백화점화장실인테리어" xfId="2499"/>
    <cellStyle name="1_tree_갑지0601_총괄내역서_설계내역서_화명조경_백화점화장실인테리어_1-대구상인-7층-031001" xfId="2500"/>
    <cellStyle name="1_tree_갑지0601_총괄내역서_설계내역서_화명조경_울산FITNESS인테리어" xfId="2501"/>
    <cellStyle name="1_tree_갑지0601_총괄내역서_설계내역서_화명조경_울산FITNESS인테리어_1-대구상인-7층-031001" xfId="2502"/>
    <cellStyle name="1_tree_갑지0601_총괄내역서_설계내역서1월7일" xfId="2503"/>
    <cellStyle name="1_tree_갑지0601_총괄내역서_설계내역서1월7일_1-대구상인-7층-031001" xfId="2504"/>
    <cellStyle name="1_tree_갑지0601_총괄내역서_설계내역서1월7일_백화점화장실인테리어" xfId="2505"/>
    <cellStyle name="1_tree_갑지0601_총괄내역서_설계내역서1월7일_백화점화장실인테리어_1-대구상인-7층-031001" xfId="2506"/>
    <cellStyle name="1_tree_갑지0601_총괄내역서_설계내역서1월7일_울산FITNESS인테리어" xfId="2507"/>
    <cellStyle name="1_tree_갑지0601_총괄내역서_설계내역서1월7일_울산FITNESS인테리어_1-대구상인-7층-031001" xfId="2508"/>
    <cellStyle name="1_tree_갑지0601_총괄내역서_설계내역서1월7일_화명조경" xfId="2509"/>
    <cellStyle name="1_tree_갑지0601_총괄내역서_설계내역서1월7일_화명조경_1-대구상인-7층-031001" xfId="2510"/>
    <cellStyle name="1_tree_갑지0601_총괄내역서_설계내역서1월7일_화명조경_백화점화장실인테리어" xfId="2511"/>
    <cellStyle name="1_tree_갑지0601_총괄내역서_설계내역서1월7일_화명조경_백화점화장실인테리어_1-대구상인-7층-031001" xfId="2512"/>
    <cellStyle name="1_tree_갑지0601_총괄내역서_설계내역서1월7일_화명조경_울산FITNESS인테리어" xfId="2513"/>
    <cellStyle name="1_tree_갑지0601_총괄내역서_설계내역서1월7일_화명조경_울산FITNESS인테리어_1-대구상인-7층-031001" xfId="2514"/>
    <cellStyle name="1_tree_갑지0601_총괄내역서_울산FITNESS인테리어" xfId="2515"/>
    <cellStyle name="1_tree_갑지0601_총괄내역서_울산FITNESS인테리어_1-대구상인-7층-031001" xfId="2516"/>
    <cellStyle name="1_tree_갑지0601_총괄내역서_화명조경" xfId="2517"/>
    <cellStyle name="1_tree_갑지0601_총괄내역서_화명조경_1-대구상인-7층-031001" xfId="2518"/>
    <cellStyle name="1_tree_갑지0601_총괄내역서_화명조경_백화점화장실인테리어" xfId="2519"/>
    <cellStyle name="1_tree_갑지0601_총괄내역서_화명조경_백화점화장실인테리어_1-대구상인-7층-031001" xfId="2520"/>
    <cellStyle name="1_tree_갑지0601_총괄내역서_화명조경_울산FITNESS인테리어" xfId="2521"/>
    <cellStyle name="1_tree_갑지0601_총괄내역서_화명조경_울산FITNESS인테리어_1-대구상인-7층-031001" xfId="2522"/>
    <cellStyle name="1_tree_갑지0601_화명조경" xfId="2523"/>
    <cellStyle name="1_tree_갑지0601_화명조경_1-대구상인-7층-031001" xfId="2524"/>
    <cellStyle name="1_tree_갑지0601_화명조경_백화점화장실인테리어" xfId="2525"/>
    <cellStyle name="1_tree_갑지0601_화명조경_백화점화장실인테리어_1-대구상인-7층-031001" xfId="2526"/>
    <cellStyle name="1_tree_갑지0601_화명조경_울산FITNESS인테리어" xfId="2527"/>
    <cellStyle name="1_tree_갑지0601_화명조경_울산FITNESS인테리어_1-대구상인-7층-031001" xfId="2528"/>
    <cellStyle name="1_tree_구로리총괄내역" xfId="2529"/>
    <cellStyle name="1_tree_구로리총괄내역_Q081207_hardware_spec(용인부속동)" xfId="2540"/>
    <cellStyle name="1_tree_구로리총괄내역_배밭계약내역" xfId="2530"/>
    <cellStyle name="1_tree_구로리총괄내역_배밭계약내역_Q081207_hardware_spec(용인부속동)" xfId="2533"/>
    <cellStyle name="1_tree_구로리총괄내역_배밭계약내역_순화동주상복합(조경)송부4" xfId="2531"/>
    <cellStyle name="1_tree_구로리총괄내역_배밭계약내역_순화동주상복합(조경)송부4_Q081207_hardware_spec(용인부속동)" xfId="2532"/>
    <cellStyle name="1_tree_구로리총괄내역_설계내역서" xfId="2534"/>
    <cellStyle name="1_tree_구로리총괄내역_설계내역서_Q081207_hardware_spec(용인부속동)" xfId="2537"/>
    <cellStyle name="1_tree_구로리총괄내역_설계내역서_순화동주상복합(조경)송부4" xfId="2535"/>
    <cellStyle name="1_tree_구로리총괄내역_설계내역서_순화동주상복합(조경)송부4_Q081207_hardware_spec(용인부속동)" xfId="2536"/>
    <cellStyle name="1_tree_구로리총괄내역_순화동주상복합(조경)송부4" xfId="2538"/>
    <cellStyle name="1_tree_구로리총괄내역_순화동주상복합(조경)송부4_Q081207_hardware_spec(용인부속동)" xfId="2539"/>
    <cellStyle name="1_tree_남해총괄표" xfId="2541"/>
    <cellStyle name="1_tree_남해총괄표_1-대구상인-7층-031001" xfId="2542"/>
    <cellStyle name="1_tree_남해총괄표_백화점화장실인테리어" xfId="2543"/>
    <cellStyle name="1_tree_남해총괄표_백화점화장실인테리어_1-대구상인-7층-031001" xfId="2544"/>
    <cellStyle name="1_tree_남해총괄표_설계내역서" xfId="2545"/>
    <cellStyle name="1_tree_남해총괄표_설계내역서_1-대구상인-7층-031001" xfId="2546"/>
    <cellStyle name="1_tree_남해총괄표_설계내역서_백화점화장실인테리어" xfId="2547"/>
    <cellStyle name="1_tree_남해총괄표_설계내역서_백화점화장실인테리어_1-대구상인-7층-031001" xfId="2548"/>
    <cellStyle name="1_tree_남해총괄표_설계내역서_울산FITNESS인테리어" xfId="2549"/>
    <cellStyle name="1_tree_남해총괄표_설계내역서_울산FITNESS인테리어_1-대구상인-7층-031001" xfId="2550"/>
    <cellStyle name="1_tree_남해총괄표_설계내역서_화명조경" xfId="2551"/>
    <cellStyle name="1_tree_남해총괄표_설계내역서_화명조경_1-대구상인-7층-031001" xfId="2552"/>
    <cellStyle name="1_tree_남해총괄표_설계내역서_화명조경_백화점화장실인테리어" xfId="2553"/>
    <cellStyle name="1_tree_남해총괄표_설계내역서_화명조경_백화점화장실인테리어_1-대구상인-7층-031001" xfId="2554"/>
    <cellStyle name="1_tree_남해총괄표_설계내역서_화명조경_울산FITNESS인테리어" xfId="2555"/>
    <cellStyle name="1_tree_남해총괄표_설계내역서_화명조경_울산FITNESS인테리어_1-대구상인-7층-031001" xfId="2556"/>
    <cellStyle name="1_tree_남해총괄표_설계내역서1월7일" xfId="2557"/>
    <cellStyle name="1_tree_남해총괄표_설계내역서1월7일_1-대구상인-7층-031001" xfId="2558"/>
    <cellStyle name="1_tree_남해총괄표_설계내역서1월7일_백화점화장실인테리어" xfId="2559"/>
    <cellStyle name="1_tree_남해총괄표_설계내역서1월7일_백화점화장실인테리어_1-대구상인-7층-031001" xfId="2560"/>
    <cellStyle name="1_tree_남해총괄표_설계내역서1월7일_울산FITNESS인테리어" xfId="2561"/>
    <cellStyle name="1_tree_남해총괄표_설계내역서1월7일_울산FITNESS인테리어_1-대구상인-7층-031001" xfId="2562"/>
    <cellStyle name="1_tree_남해총괄표_설계내역서1월7일_화명조경" xfId="2563"/>
    <cellStyle name="1_tree_남해총괄표_설계내역서1월7일_화명조경_1-대구상인-7층-031001" xfId="2564"/>
    <cellStyle name="1_tree_남해총괄표_설계내역서1월7일_화명조경_백화점화장실인테리어" xfId="2565"/>
    <cellStyle name="1_tree_남해총괄표_설계내역서1월7일_화명조경_백화점화장실인테리어_1-대구상인-7층-031001" xfId="2566"/>
    <cellStyle name="1_tree_남해총괄표_설계내역서1월7일_화명조경_울산FITNESS인테리어" xfId="2567"/>
    <cellStyle name="1_tree_남해총괄표_설계내역서1월7일_화명조경_울산FITNESS인테리어_1-대구상인-7층-031001" xfId="2568"/>
    <cellStyle name="1_tree_남해총괄표_울산FITNESS인테리어" xfId="2569"/>
    <cellStyle name="1_tree_남해총괄표_울산FITNESS인테리어_1-대구상인-7층-031001" xfId="2570"/>
    <cellStyle name="1_tree_남해총괄표_화명조경" xfId="2571"/>
    <cellStyle name="1_tree_남해총괄표_화명조경_1-대구상인-7층-031001" xfId="2572"/>
    <cellStyle name="1_tree_남해총괄표_화명조경_백화점화장실인테리어" xfId="2573"/>
    <cellStyle name="1_tree_남해총괄표_화명조경_백화점화장실인테리어_1-대구상인-7층-031001" xfId="2574"/>
    <cellStyle name="1_tree_남해총괄표_화명조경_울산FITNESS인테리어" xfId="2575"/>
    <cellStyle name="1_tree_남해총괄표_화명조경_울산FITNESS인테리어_1-대구상인-7층-031001" xfId="2576"/>
    <cellStyle name="1_tree_마운딩수량" xfId="2577"/>
    <cellStyle name="1_tree_마운딩수량_1-대구상인-7층-031001" xfId="2578"/>
    <cellStyle name="1_tree_마운딩수량_갑지0601" xfId="2579"/>
    <cellStyle name="1_tree_마운딩수량_갑지0601_00갑지" xfId="2580"/>
    <cellStyle name="1_tree_마운딩수량_갑지0601_00갑지_1-대구상인-7층-031001" xfId="2581"/>
    <cellStyle name="1_tree_마운딩수량_갑지0601_00갑지_백화점화장실인테리어" xfId="2582"/>
    <cellStyle name="1_tree_마운딩수량_갑지0601_00갑지_백화점화장실인테리어_1-대구상인-7층-031001" xfId="2583"/>
    <cellStyle name="1_tree_마운딩수량_갑지0601_00갑지_설계내역서" xfId="2584"/>
    <cellStyle name="1_tree_마운딩수량_갑지0601_00갑지_설계내역서_1-대구상인-7층-031001" xfId="2585"/>
    <cellStyle name="1_tree_마운딩수량_갑지0601_00갑지_설계내역서_백화점화장실인테리어" xfId="2586"/>
    <cellStyle name="1_tree_마운딩수량_갑지0601_00갑지_설계내역서_백화점화장실인테리어_1-대구상인-7층-031001" xfId="2587"/>
    <cellStyle name="1_tree_마운딩수량_갑지0601_00갑지_설계내역서_울산FITNESS인테리어" xfId="2588"/>
    <cellStyle name="1_tree_마운딩수량_갑지0601_00갑지_설계내역서_울산FITNESS인테리어_1-대구상인-7층-031001" xfId="2589"/>
    <cellStyle name="1_tree_마운딩수량_갑지0601_00갑지_설계내역서_화명조경" xfId="2590"/>
    <cellStyle name="1_tree_마운딩수량_갑지0601_00갑지_설계내역서_화명조경_1-대구상인-7층-031001" xfId="2591"/>
    <cellStyle name="1_tree_마운딩수량_갑지0601_00갑지_설계내역서_화명조경_백화점화장실인테리어" xfId="2592"/>
    <cellStyle name="1_tree_마운딩수량_갑지0601_00갑지_설계내역서_화명조경_백화점화장실인테리어_1-대구상인-7층-031001" xfId="2593"/>
    <cellStyle name="1_tree_마운딩수량_갑지0601_00갑지_설계내역서_화명조경_울산FITNESS인테리어" xfId="2594"/>
    <cellStyle name="1_tree_마운딩수량_갑지0601_00갑지_설계내역서_화명조경_울산FITNESS인테리어_1-대구상인-7층-031001" xfId="2595"/>
    <cellStyle name="1_tree_마운딩수량_갑지0601_00갑지_설계내역서1월7일" xfId="2596"/>
    <cellStyle name="1_tree_마운딩수량_갑지0601_00갑지_설계내역서1월7일_1-대구상인-7층-031001" xfId="2597"/>
    <cellStyle name="1_tree_마운딩수량_갑지0601_00갑지_설계내역서1월7일_백화점화장실인테리어" xfId="2598"/>
    <cellStyle name="1_tree_마운딩수량_갑지0601_00갑지_설계내역서1월7일_백화점화장실인테리어_1-대구상인-7층-031001" xfId="2599"/>
    <cellStyle name="1_tree_마운딩수량_갑지0601_00갑지_설계내역서1월7일_울산FITNESS인테리어" xfId="2600"/>
    <cellStyle name="1_tree_마운딩수량_갑지0601_00갑지_설계내역서1월7일_울산FITNESS인테리어_1-대구상인-7층-031001" xfId="2601"/>
    <cellStyle name="1_tree_마운딩수량_갑지0601_00갑지_설계내역서1월7일_화명조경" xfId="2602"/>
    <cellStyle name="1_tree_마운딩수량_갑지0601_00갑지_설계내역서1월7일_화명조경_1-대구상인-7층-031001" xfId="2603"/>
    <cellStyle name="1_tree_마운딩수량_갑지0601_00갑지_설계내역서1월7일_화명조경_백화점화장실인테리어" xfId="2604"/>
    <cellStyle name="1_tree_마운딩수량_갑지0601_00갑지_설계내역서1월7일_화명조경_백화점화장실인테리어_1-대구상인-7층-031001" xfId="2605"/>
    <cellStyle name="1_tree_마운딩수량_갑지0601_00갑지_설계내역서1월7일_화명조경_울산FITNESS인테리어" xfId="2606"/>
    <cellStyle name="1_tree_마운딩수량_갑지0601_00갑지_설계내역서1월7일_화명조경_울산FITNESS인테리어_1-대구상인-7층-031001" xfId="2607"/>
    <cellStyle name="1_tree_마운딩수량_갑지0601_00갑지_울산FITNESS인테리어" xfId="2608"/>
    <cellStyle name="1_tree_마운딩수량_갑지0601_00갑지_울산FITNESS인테리어_1-대구상인-7층-031001" xfId="2609"/>
    <cellStyle name="1_tree_마운딩수량_갑지0601_00갑지_화명조경" xfId="2610"/>
    <cellStyle name="1_tree_마운딩수량_갑지0601_00갑지_화명조경_1-대구상인-7층-031001" xfId="2611"/>
    <cellStyle name="1_tree_마운딩수량_갑지0601_00갑지_화명조경_백화점화장실인테리어" xfId="2612"/>
    <cellStyle name="1_tree_마운딩수량_갑지0601_00갑지_화명조경_백화점화장실인테리어_1-대구상인-7층-031001" xfId="2613"/>
    <cellStyle name="1_tree_마운딩수량_갑지0601_00갑지_화명조경_울산FITNESS인테리어" xfId="2614"/>
    <cellStyle name="1_tree_마운딩수량_갑지0601_00갑지_화명조경_울산FITNESS인테리어_1-대구상인-7층-031001" xfId="2615"/>
    <cellStyle name="1_tree_마운딩수량_갑지0601_1-대구상인-7층-031001" xfId="2616"/>
    <cellStyle name="1_tree_마운딩수량_갑지0601_과천놀이터설계서" xfId="2617"/>
    <cellStyle name="1_tree_마운딩수량_갑지0601_과천놀이터설계서_1-대구상인-7층-031001" xfId="2618"/>
    <cellStyle name="1_tree_마운딩수량_갑지0601_과천놀이터설계서_백화점화장실인테리어" xfId="2619"/>
    <cellStyle name="1_tree_마운딩수량_갑지0601_과천놀이터설계서_백화점화장실인테리어_1-대구상인-7층-031001" xfId="2620"/>
    <cellStyle name="1_tree_마운딩수량_갑지0601_과천놀이터설계서_설계내역서" xfId="2621"/>
    <cellStyle name="1_tree_마운딩수량_갑지0601_과천놀이터설계서_설계내역서_1-대구상인-7층-031001" xfId="2622"/>
    <cellStyle name="1_tree_마운딩수량_갑지0601_과천놀이터설계서_설계내역서_백화점화장실인테리어" xfId="2623"/>
    <cellStyle name="1_tree_마운딩수량_갑지0601_과천놀이터설계서_설계내역서_백화점화장실인테리어_1-대구상인-7층-031001" xfId="2624"/>
    <cellStyle name="1_tree_마운딩수량_갑지0601_과천놀이터설계서_설계내역서_울산FITNESS인테리어" xfId="2625"/>
    <cellStyle name="1_tree_마운딩수량_갑지0601_과천놀이터설계서_설계내역서_울산FITNESS인테리어_1-대구상인-7층-031001" xfId="2626"/>
    <cellStyle name="1_tree_마운딩수량_갑지0601_과천놀이터설계서_설계내역서_화명조경" xfId="2627"/>
    <cellStyle name="1_tree_마운딩수량_갑지0601_과천놀이터설계서_설계내역서_화명조경_1-대구상인-7층-031001" xfId="2628"/>
    <cellStyle name="1_tree_마운딩수량_갑지0601_과천놀이터설계서_설계내역서_화명조경_백화점화장실인테리어" xfId="2629"/>
    <cellStyle name="1_tree_마운딩수량_갑지0601_과천놀이터설계서_설계내역서_화명조경_백화점화장실인테리어_1-대구상인-7층-031001" xfId="2630"/>
    <cellStyle name="1_tree_마운딩수량_갑지0601_과천놀이터설계서_설계내역서_화명조경_울산FITNESS인테리어" xfId="2631"/>
    <cellStyle name="1_tree_마운딩수량_갑지0601_과천놀이터설계서_설계내역서_화명조경_울산FITNESS인테리어_1-대구상인-7층-031001" xfId="2632"/>
    <cellStyle name="1_tree_마운딩수량_갑지0601_과천놀이터설계서_설계내역서1월7일" xfId="2633"/>
    <cellStyle name="1_tree_마운딩수량_갑지0601_과천놀이터설계서_설계내역서1월7일_1-대구상인-7층-031001" xfId="2634"/>
    <cellStyle name="1_tree_마운딩수량_갑지0601_과천놀이터설계서_설계내역서1월7일_백화점화장실인테리어" xfId="2635"/>
    <cellStyle name="1_tree_마운딩수량_갑지0601_과천놀이터설계서_설계내역서1월7일_백화점화장실인테리어_1-대구상인-7층-031001" xfId="2636"/>
    <cellStyle name="1_tree_마운딩수량_갑지0601_과천놀이터설계서_설계내역서1월7일_울산FITNESS인테리어" xfId="2637"/>
    <cellStyle name="1_tree_마운딩수량_갑지0601_과천놀이터설계서_설계내역서1월7일_울산FITNESS인테리어_1-대구상인-7층-031001" xfId="2638"/>
    <cellStyle name="1_tree_마운딩수량_갑지0601_과천놀이터설계서_설계내역서1월7일_화명조경" xfId="2639"/>
    <cellStyle name="1_tree_마운딩수량_갑지0601_과천놀이터설계서_설계내역서1월7일_화명조경_1-대구상인-7층-031001" xfId="2640"/>
    <cellStyle name="1_tree_마운딩수량_갑지0601_과천놀이터설계서_설계내역서1월7일_화명조경_백화점화장실인테리어" xfId="2641"/>
    <cellStyle name="1_tree_마운딩수량_갑지0601_과천놀이터설계서_설계내역서1월7일_화명조경_백화점화장실인테리어_1-대구상인-7층-031001" xfId="2642"/>
    <cellStyle name="1_tree_마운딩수량_갑지0601_과천놀이터설계서_설계내역서1월7일_화명조경_울산FITNESS인테리어" xfId="2643"/>
    <cellStyle name="1_tree_마운딩수량_갑지0601_과천놀이터설계서_설계내역서1월7일_화명조경_울산FITNESS인테리어_1-대구상인-7층-031001" xfId="2644"/>
    <cellStyle name="1_tree_마운딩수량_갑지0601_과천놀이터설계서_울산FITNESS인테리어" xfId="2645"/>
    <cellStyle name="1_tree_마운딩수량_갑지0601_과천놀이터설계서_울산FITNESS인테리어_1-대구상인-7층-031001" xfId="2646"/>
    <cellStyle name="1_tree_마운딩수량_갑지0601_과천놀이터설계서_화명조경" xfId="2647"/>
    <cellStyle name="1_tree_마운딩수량_갑지0601_과천놀이터설계서_화명조경_1-대구상인-7층-031001" xfId="2648"/>
    <cellStyle name="1_tree_마운딩수량_갑지0601_과천놀이터설계서_화명조경_백화점화장실인테리어" xfId="2649"/>
    <cellStyle name="1_tree_마운딩수량_갑지0601_과천놀이터설계서_화명조경_백화점화장실인테리어_1-대구상인-7층-031001" xfId="2650"/>
    <cellStyle name="1_tree_마운딩수량_갑지0601_과천놀이터설계서_화명조경_울산FITNESS인테리어" xfId="2651"/>
    <cellStyle name="1_tree_마운딩수량_갑지0601_과천놀이터설계서_화명조경_울산FITNESS인테리어_1-대구상인-7층-031001" xfId="2652"/>
    <cellStyle name="1_tree_마운딩수량_갑지0601_백화점화장실인테리어" xfId="2653"/>
    <cellStyle name="1_tree_마운딩수량_갑지0601_백화점화장실인테리어_1-대구상인-7층-031001" xfId="2654"/>
    <cellStyle name="1_tree_마운딩수량_갑지0601_울산FITNESS인테리어" xfId="2655"/>
    <cellStyle name="1_tree_마운딩수량_갑지0601_울산FITNESS인테리어_1-대구상인-7층-031001" xfId="2656"/>
    <cellStyle name="1_tree_마운딩수량_갑지0601_총괄갑지" xfId="2657"/>
    <cellStyle name="1_tree_마운딩수량_갑지0601_총괄갑지_1-대구상인-7층-031001" xfId="2658"/>
    <cellStyle name="1_tree_마운딩수량_갑지0601_총괄갑지_백화점화장실인테리어" xfId="2659"/>
    <cellStyle name="1_tree_마운딩수량_갑지0601_총괄갑지_백화점화장실인테리어_1-대구상인-7층-031001" xfId="2660"/>
    <cellStyle name="1_tree_마운딩수량_갑지0601_총괄갑지_설계내역서" xfId="2661"/>
    <cellStyle name="1_tree_마운딩수량_갑지0601_총괄갑지_설계내역서_1-대구상인-7층-031001" xfId="2662"/>
    <cellStyle name="1_tree_마운딩수량_갑지0601_총괄갑지_설계내역서_백화점화장실인테리어" xfId="2663"/>
    <cellStyle name="1_tree_마운딩수량_갑지0601_총괄갑지_설계내역서_백화점화장실인테리어_1-대구상인-7층-031001" xfId="2664"/>
    <cellStyle name="1_tree_마운딩수량_갑지0601_총괄갑지_설계내역서_울산FITNESS인테리어" xfId="2665"/>
    <cellStyle name="1_tree_마운딩수량_갑지0601_총괄갑지_설계내역서_울산FITNESS인테리어_1-대구상인-7층-031001" xfId="2666"/>
    <cellStyle name="1_tree_마운딩수량_갑지0601_총괄갑지_설계내역서_화명조경" xfId="2667"/>
    <cellStyle name="1_tree_마운딩수량_갑지0601_총괄갑지_설계내역서_화명조경_1-대구상인-7층-031001" xfId="2668"/>
    <cellStyle name="1_tree_마운딩수량_갑지0601_총괄갑지_설계내역서_화명조경_백화점화장실인테리어" xfId="2669"/>
    <cellStyle name="1_tree_마운딩수량_갑지0601_총괄갑지_설계내역서_화명조경_백화점화장실인테리어_1-대구상인-7층-031001" xfId="2670"/>
    <cellStyle name="1_tree_마운딩수량_갑지0601_총괄갑지_설계내역서_화명조경_울산FITNESS인테리어" xfId="2671"/>
    <cellStyle name="1_tree_마운딩수량_갑지0601_총괄갑지_설계내역서_화명조경_울산FITNESS인테리어_1-대구상인-7층-031001" xfId="2672"/>
    <cellStyle name="1_tree_마운딩수량_갑지0601_총괄갑지_설계내역서1월7일" xfId="2673"/>
    <cellStyle name="1_tree_마운딩수량_갑지0601_총괄갑지_설계내역서1월7일_1-대구상인-7층-031001" xfId="2674"/>
    <cellStyle name="1_tree_마운딩수량_갑지0601_총괄갑지_설계내역서1월7일_백화점화장실인테리어" xfId="2675"/>
    <cellStyle name="1_tree_마운딩수량_갑지0601_총괄갑지_설계내역서1월7일_백화점화장실인테리어_1-대구상인-7층-031001" xfId="2676"/>
    <cellStyle name="1_tree_마운딩수량_갑지0601_총괄갑지_설계내역서1월7일_울산FITNESS인테리어" xfId="2677"/>
    <cellStyle name="1_tree_마운딩수량_갑지0601_총괄갑지_설계내역서1월7일_울산FITNESS인테리어_1-대구상인-7층-031001" xfId="2678"/>
    <cellStyle name="1_tree_마운딩수량_갑지0601_총괄갑지_설계내역서1월7일_화명조경" xfId="2679"/>
    <cellStyle name="1_tree_마운딩수량_갑지0601_총괄갑지_설계내역서1월7일_화명조경_1-대구상인-7층-031001" xfId="2680"/>
    <cellStyle name="1_tree_마운딩수량_갑지0601_총괄갑지_설계내역서1월7일_화명조경_백화점화장실인테리어" xfId="2681"/>
    <cellStyle name="1_tree_마운딩수량_갑지0601_총괄갑지_설계내역서1월7일_화명조경_백화점화장실인테리어_1-대구상인-7층-031001" xfId="2682"/>
    <cellStyle name="1_tree_마운딩수량_갑지0601_총괄갑지_설계내역서1월7일_화명조경_울산FITNESS인테리어" xfId="2683"/>
    <cellStyle name="1_tree_마운딩수량_갑지0601_총괄갑지_설계내역서1월7일_화명조경_울산FITNESS인테리어_1-대구상인-7층-031001" xfId="2684"/>
    <cellStyle name="1_tree_마운딩수량_갑지0601_총괄갑지_울산FITNESS인테리어" xfId="2685"/>
    <cellStyle name="1_tree_마운딩수량_갑지0601_총괄갑지_울산FITNESS인테리어_1-대구상인-7층-031001" xfId="2686"/>
    <cellStyle name="1_tree_마운딩수량_갑지0601_총괄갑지_화명조경" xfId="2687"/>
    <cellStyle name="1_tree_마운딩수량_갑지0601_총괄갑지_화명조경_1-대구상인-7층-031001" xfId="2688"/>
    <cellStyle name="1_tree_마운딩수량_갑지0601_총괄갑지_화명조경_백화점화장실인테리어" xfId="2689"/>
    <cellStyle name="1_tree_마운딩수량_갑지0601_총괄갑지_화명조경_백화점화장실인테리어_1-대구상인-7층-031001" xfId="2690"/>
    <cellStyle name="1_tree_마운딩수량_갑지0601_총괄갑지_화명조경_울산FITNESS인테리어" xfId="2691"/>
    <cellStyle name="1_tree_마운딩수량_갑지0601_총괄갑지_화명조경_울산FITNESS인테리어_1-대구상인-7층-031001" xfId="2692"/>
    <cellStyle name="1_tree_마운딩수량_갑지0601_총괄내역서" xfId="2693"/>
    <cellStyle name="1_tree_마운딩수량_갑지0601_총괄내역서_1-대구상인-7층-031001" xfId="2694"/>
    <cellStyle name="1_tree_마운딩수량_갑지0601_총괄내역서_백화점화장실인테리어" xfId="2695"/>
    <cellStyle name="1_tree_마운딩수량_갑지0601_총괄내역서_백화점화장실인테리어_1-대구상인-7층-031001" xfId="2696"/>
    <cellStyle name="1_tree_마운딩수량_갑지0601_총괄내역서_설계내역서" xfId="2697"/>
    <cellStyle name="1_tree_마운딩수량_갑지0601_총괄내역서_설계내역서_1-대구상인-7층-031001" xfId="2698"/>
    <cellStyle name="1_tree_마운딩수량_갑지0601_총괄내역서_설계내역서_백화점화장실인테리어" xfId="2699"/>
    <cellStyle name="1_tree_마운딩수량_갑지0601_총괄내역서_설계내역서_백화점화장실인테리어_1-대구상인-7층-031001" xfId="2700"/>
    <cellStyle name="1_tree_마운딩수량_갑지0601_총괄내역서_설계내역서_울산FITNESS인테리어" xfId="2701"/>
    <cellStyle name="1_tree_마운딩수량_갑지0601_총괄내역서_설계내역서_울산FITNESS인테리어_1-대구상인-7층-031001" xfId="2702"/>
    <cellStyle name="1_tree_마운딩수량_갑지0601_총괄내역서_설계내역서_화명조경" xfId="2703"/>
    <cellStyle name="1_tree_마운딩수량_갑지0601_총괄내역서_설계내역서_화명조경_1-대구상인-7층-031001" xfId="2704"/>
    <cellStyle name="1_tree_마운딩수량_갑지0601_총괄내역서_설계내역서_화명조경_백화점화장실인테리어" xfId="2705"/>
    <cellStyle name="1_tree_마운딩수량_갑지0601_총괄내역서_설계내역서_화명조경_백화점화장실인테리어_1-대구상인-7층-031001" xfId="2706"/>
    <cellStyle name="1_tree_마운딩수량_갑지0601_총괄내역서_설계내역서_화명조경_울산FITNESS인테리어" xfId="2707"/>
    <cellStyle name="1_tree_마운딩수량_갑지0601_총괄내역서_설계내역서_화명조경_울산FITNESS인테리어_1-대구상인-7층-031001" xfId="2708"/>
    <cellStyle name="1_tree_마운딩수량_갑지0601_총괄내역서_설계내역서1월7일" xfId="2709"/>
    <cellStyle name="1_tree_마운딩수량_갑지0601_총괄내역서_설계내역서1월7일_1-대구상인-7층-031001" xfId="2710"/>
    <cellStyle name="1_tree_마운딩수량_갑지0601_총괄내역서_설계내역서1월7일_백화점화장실인테리어" xfId="2711"/>
    <cellStyle name="1_tree_마운딩수량_갑지0601_총괄내역서_설계내역서1월7일_백화점화장실인테리어_1-대구상인-7층-031001" xfId="2712"/>
    <cellStyle name="1_tree_마운딩수량_갑지0601_총괄내역서_설계내역서1월7일_울산FITNESS인테리어" xfId="2713"/>
    <cellStyle name="1_tree_마운딩수량_갑지0601_총괄내역서_설계내역서1월7일_울산FITNESS인테리어_1-대구상인-7층-031001" xfId="2714"/>
    <cellStyle name="1_tree_마운딩수량_갑지0601_총괄내역서_설계내역서1월7일_화명조경" xfId="2715"/>
    <cellStyle name="1_tree_마운딩수량_갑지0601_총괄내역서_설계내역서1월7일_화명조경_1-대구상인-7층-031001" xfId="2716"/>
    <cellStyle name="1_tree_마운딩수량_갑지0601_총괄내역서_설계내역서1월7일_화명조경_백화점화장실인테리어" xfId="2717"/>
    <cellStyle name="1_tree_마운딩수량_갑지0601_총괄내역서_설계내역서1월7일_화명조경_백화점화장실인테리어_1-대구상인-7층-031001" xfId="2718"/>
    <cellStyle name="1_tree_마운딩수량_갑지0601_총괄내역서_설계내역서1월7일_화명조경_울산FITNESS인테리어" xfId="2719"/>
    <cellStyle name="1_tree_마운딩수량_갑지0601_총괄내역서_설계내역서1월7일_화명조경_울산FITNESS인테리어_1-대구상인-7층-031001" xfId="2720"/>
    <cellStyle name="1_tree_마운딩수량_갑지0601_총괄내역서_울산FITNESS인테리어" xfId="2721"/>
    <cellStyle name="1_tree_마운딩수량_갑지0601_총괄내역서_울산FITNESS인테리어_1-대구상인-7층-031001" xfId="2722"/>
    <cellStyle name="1_tree_마운딩수량_갑지0601_총괄내역서_화명조경" xfId="2723"/>
    <cellStyle name="1_tree_마운딩수량_갑지0601_총괄내역서_화명조경_1-대구상인-7층-031001" xfId="2724"/>
    <cellStyle name="1_tree_마운딩수량_갑지0601_총괄내역서_화명조경_백화점화장실인테리어" xfId="2725"/>
    <cellStyle name="1_tree_마운딩수량_갑지0601_총괄내역서_화명조경_백화점화장실인테리어_1-대구상인-7층-031001" xfId="2726"/>
    <cellStyle name="1_tree_마운딩수량_갑지0601_총괄내역서_화명조경_울산FITNESS인테리어" xfId="2727"/>
    <cellStyle name="1_tree_마운딩수량_갑지0601_총괄내역서_화명조경_울산FITNESS인테리어_1-대구상인-7층-031001" xfId="2728"/>
    <cellStyle name="1_tree_마운딩수량_갑지0601_화명조경" xfId="2729"/>
    <cellStyle name="1_tree_마운딩수량_갑지0601_화명조경_1-대구상인-7층-031001" xfId="2730"/>
    <cellStyle name="1_tree_마운딩수량_갑지0601_화명조경_백화점화장실인테리어" xfId="2731"/>
    <cellStyle name="1_tree_마운딩수량_갑지0601_화명조경_백화점화장실인테리어_1-대구상인-7층-031001" xfId="2732"/>
    <cellStyle name="1_tree_마운딩수량_갑지0601_화명조경_울산FITNESS인테리어" xfId="2733"/>
    <cellStyle name="1_tree_마운딩수량_갑지0601_화명조경_울산FITNESS인테리어_1-대구상인-7층-031001" xfId="2734"/>
    <cellStyle name="1_tree_마운딩수량_백화점화장실인테리어" xfId="2735"/>
    <cellStyle name="1_tree_마운딩수량_백화점화장실인테리어_1-대구상인-7층-031001" xfId="2736"/>
    <cellStyle name="1_tree_마운딩수량_설계내역서" xfId="2737"/>
    <cellStyle name="1_tree_마운딩수량_설계내역서_1-대구상인-7층-031001" xfId="2738"/>
    <cellStyle name="1_tree_마운딩수량_설계내역서_백화점화장실인테리어" xfId="2739"/>
    <cellStyle name="1_tree_마운딩수량_설계내역서_백화점화장실인테리어_1-대구상인-7층-031001" xfId="2740"/>
    <cellStyle name="1_tree_마운딩수량_설계내역서_울산FITNESS인테리어" xfId="2741"/>
    <cellStyle name="1_tree_마운딩수량_설계내역서_울산FITNESS인테리어_1-대구상인-7층-031001" xfId="2742"/>
    <cellStyle name="1_tree_마운딩수량_설계내역서_화명조경" xfId="2743"/>
    <cellStyle name="1_tree_마운딩수량_설계내역서_화명조경_1-대구상인-7층-031001" xfId="2744"/>
    <cellStyle name="1_tree_마운딩수량_설계내역서_화명조경_백화점화장실인테리어" xfId="2745"/>
    <cellStyle name="1_tree_마운딩수량_설계내역서_화명조경_백화점화장실인테리어_1-대구상인-7층-031001" xfId="2746"/>
    <cellStyle name="1_tree_마운딩수량_설계내역서_화명조경_울산FITNESS인테리어" xfId="2747"/>
    <cellStyle name="1_tree_마운딩수량_설계내역서_화명조경_울산FITNESS인테리어_1-대구상인-7층-031001" xfId="2748"/>
    <cellStyle name="1_tree_마운딩수량_설계내역서1월7일" xfId="2749"/>
    <cellStyle name="1_tree_마운딩수량_설계내역서1월7일_1-대구상인-7층-031001" xfId="2750"/>
    <cellStyle name="1_tree_마운딩수량_설계내역서1월7일_백화점화장실인테리어" xfId="2751"/>
    <cellStyle name="1_tree_마운딩수량_설계내역서1월7일_백화점화장실인테리어_1-대구상인-7층-031001" xfId="2752"/>
    <cellStyle name="1_tree_마운딩수량_설계내역서1월7일_울산FITNESS인테리어" xfId="2753"/>
    <cellStyle name="1_tree_마운딩수량_설계내역서1월7일_울산FITNESS인테리어_1-대구상인-7층-031001" xfId="2754"/>
    <cellStyle name="1_tree_마운딩수량_설계내역서1월7일_화명조경" xfId="2755"/>
    <cellStyle name="1_tree_마운딩수량_설계내역서1월7일_화명조경_1-대구상인-7층-031001" xfId="2756"/>
    <cellStyle name="1_tree_마운딩수량_설계내역서1월7일_화명조경_백화점화장실인테리어" xfId="2757"/>
    <cellStyle name="1_tree_마운딩수량_설계내역서1월7일_화명조경_백화점화장실인테리어_1-대구상인-7층-031001" xfId="2758"/>
    <cellStyle name="1_tree_마운딩수량_설계내역서1월7일_화명조경_울산FITNESS인테리어" xfId="2759"/>
    <cellStyle name="1_tree_마운딩수량_설계내역서1월7일_화명조경_울산FITNESS인테리어_1-대구상인-7층-031001" xfId="2760"/>
    <cellStyle name="1_tree_마운딩수량_울산FITNESS인테리어" xfId="2761"/>
    <cellStyle name="1_tree_마운딩수량_울산FITNESS인테리어_1-대구상인-7층-031001" xfId="2762"/>
    <cellStyle name="1_tree_마운딩수량_화명조경" xfId="2763"/>
    <cellStyle name="1_tree_마운딩수량_화명조경_1-대구상인-7층-031001" xfId="2764"/>
    <cellStyle name="1_tree_마운딩수량_화명조경_백화점화장실인테리어" xfId="2765"/>
    <cellStyle name="1_tree_마운딩수량_화명조경_백화점화장실인테리어_1-대구상인-7층-031001" xfId="2766"/>
    <cellStyle name="1_tree_마운딩수량_화명조경_울산FITNESS인테리어" xfId="2767"/>
    <cellStyle name="1_tree_마운딩수량_화명조경_울산FITNESS인테리어_1-대구상인-7층-031001" xfId="2768"/>
    <cellStyle name="1_tree_배밭계약내역" xfId="2769"/>
    <cellStyle name="1_tree_배밭계약내역_Q081207_hardware_spec(용인부속동)" xfId="2772"/>
    <cellStyle name="1_tree_배밭계약내역_순화동주상복합(조경)송부4" xfId="2770"/>
    <cellStyle name="1_tree_배밭계약내역_순화동주상복합(조경)송부4_Q081207_hardware_spec(용인부속동)" xfId="2771"/>
    <cellStyle name="1_tree_백화점화장실인테리어" xfId="2773"/>
    <cellStyle name="1_tree_백화점화장실인테리어_1-대구상인-7층-031001" xfId="2774"/>
    <cellStyle name="1_tree_설계내역서" xfId="2775"/>
    <cellStyle name="1_tree_설계내역서 2" xfId="2776"/>
    <cellStyle name="1_tree_설계내역서_1-대구상인-7층-031001" xfId="2777"/>
    <cellStyle name="1_tree_설계내역서_Q081207_hardware_spec(용인부속동)" xfId="2790"/>
    <cellStyle name="1_tree_설계내역서_백화점화장실인테리어" xfId="2778"/>
    <cellStyle name="1_tree_설계내역서_백화점화장실인테리어_1-대구상인-7층-031001" xfId="2779"/>
    <cellStyle name="1_tree_설계내역서_순화동주상복합(조경)송부4" xfId="2780"/>
    <cellStyle name="1_tree_설계내역서_순화동주상복합(조경)송부4_Q081207_hardware_spec(용인부속동)" xfId="2781"/>
    <cellStyle name="1_tree_설계내역서_울산FITNESS인테리어" xfId="2782"/>
    <cellStyle name="1_tree_설계내역서_울산FITNESS인테리어_1-대구상인-7층-031001" xfId="2783"/>
    <cellStyle name="1_tree_설계내역서_화명조경" xfId="2784"/>
    <cellStyle name="1_tree_설계내역서_화명조경_1-대구상인-7층-031001" xfId="2785"/>
    <cellStyle name="1_tree_설계내역서_화명조경_백화점화장실인테리어" xfId="2786"/>
    <cellStyle name="1_tree_설계내역서_화명조경_백화점화장실인테리어_1-대구상인-7층-031001" xfId="2787"/>
    <cellStyle name="1_tree_설계내역서_화명조경_울산FITNESS인테리어" xfId="2788"/>
    <cellStyle name="1_tree_설계내역서_화명조경_울산FITNESS인테리어_1-대구상인-7층-031001" xfId="2789"/>
    <cellStyle name="1_tree_설계내역서1월7일" xfId="2791"/>
    <cellStyle name="1_tree_설계내역서1월7일_1-대구상인-7층-031001" xfId="2792"/>
    <cellStyle name="1_tree_설계내역서1월7일_백화점화장실인테리어" xfId="2793"/>
    <cellStyle name="1_tree_설계내역서1월7일_백화점화장실인테리어_1-대구상인-7층-031001" xfId="2794"/>
    <cellStyle name="1_tree_설계내역서1월7일_울산FITNESS인테리어" xfId="2795"/>
    <cellStyle name="1_tree_설계내역서1월7일_울산FITNESS인테리어_1-대구상인-7층-031001" xfId="2796"/>
    <cellStyle name="1_tree_설계내역서1월7일_화명조경" xfId="2797"/>
    <cellStyle name="1_tree_설계내역서1월7일_화명조경_1-대구상인-7층-031001" xfId="2798"/>
    <cellStyle name="1_tree_설계내역서1월7일_화명조경_백화점화장실인테리어" xfId="2799"/>
    <cellStyle name="1_tree_설계내역서1월7일_화명조경_백화점화장실인테리어_1-대구상인-7층-031001" xfId="2800"/>
    <cellStyle name="1_tree_설계내역서1월7일_화명조경_울산FITNESS인테리어" xfId="2801"/>
    <cellStyle name="1_tree_설계내역서1월7일_화명조경_울산FITNESS인테리어_1-대구상인-7층-031001" xfId="2802"/>
    <cellStyle name="1_tree_수량산출" xfId="2803"/>
    <cellStyle name="1_tree_수량산출_Q081207_hardware_spec(용인부속동)" xfId="2838"/>
    <cellStyle name="1_tree_수량산출_구로리총괄내역" xfId="2804"/>
    <cellStyle name="1_tree_수량산출_구로리총괄내역_Q081207_hardware_spec(용인부속동)" xfId="2815"/>
    <cellStyle name="1_tree_수량산출_구로리총괄내역_배밭계약내역" xfId="2805"/>
    <cellStyle name="1_tree_수량산출_구로리총괄내역_배밭계약내역_Q081207_hardware_spec(용인부속동)" xfId="2808"/>
    <cellStyle name="1_tree_수량산출_구로리총괄내역_배밭계약내역_순화동주상복합(조경)송부4" xfId="2806"/>
    <cellStyle name="1_tree_수량산출_구로리총괄내역_배밭계약내역_순화동주상복합(조경)송부4_Q081207_hardware_spec(용인부속동)" xfId="2807"/>
    <cellStyle name="1_tree_수량산출_구로리총괄내역_설계내역서" xfId="2809"/>
    <cellStyle name="1_tree_수량산출_구로리총괄내역_설계내역서_Q081207_hardware_spec(용인부속동)" xfId="2812"/>
    <cellStyle name="1_tree_수량산출_구로리총괄내역_설계내역서_순화동주상복합(조경)송부4" xfId="2810"/>
    <cellStyle name="1_tree_수량산출_구로리총괄내역_설계내역서_순화동주상복합(조경)송부4_Q081207_hardware_spec(용인부속동)" xfId="2811"/>
    <cellStyle name="1_tree_수량산출_구로리총괄내역_순화동주상복합(조경)송부4" xfId="2813"/>
    <cellStyle name="1_tree_수량산출_구로리총괄내역_순화동주상복합(조경)송부4_Q081207_hardware_spec(용인부속동)" xfId="2814"/>
    <cellStyle name="1_tree_수량산출_배밭계약내역" xfId="2816"/>
    <cellStyle name="1_tree_수량산출_배밭계약내역_Q081207_hardware_spec(용인부속동)" xfId="2819"/>
    <cellStyle name="1_tree_수량산출_배밭계약내역_순화동주상복합(조경)송부4" xfId="2817"/>
    <cellStyle name="1_tree_수량산출_배밭계약내역_순화동주상복합(조경)송부4_Q081207_hardware_spec(용인부속동)" xfId="2818"/>
    <cellStyle name="1_tree_수량산출_설계내역서" xfId="2820"/>
    <cellStyle name="1_tree_수량산출_설계내역서_Q081207_hardware_spec(용인부속동)" xfId="2823"/>
    <cellStyle name="1_tree_수량산출_설계내역서_순화동주상복합(조경)송부4" xfId="2821"/>
    <cellStyle name="1_tree_수량산출_설계내역서_순화동주상복합(조경)송부4_Q081207_hardware_spec(용인부속동)" xfId="2822"/>
    <cellStyle name="1_tree_수량산출_순화동주상복합(조경)송부4" xfId="2824"/>
    <cellStyle name="1_tree_수량산출_순화동주상복합(조경)송부4_Q081207_hardware_spec(용인부속동)" xfId="2825"/>
    <cellStyle name="1_tree_수량산출_총괄내역0518" xfId="2826"/>
    <cellStyle name="1_tree_수량산출_총괄내역0518_Q081207_hardware_spec(용인부속동)" xfId="2837"/>
    <cellStyle name="1_tree_수량산출_총괄내역0518_배밭계약내역" xfId="2827"/>
    <cellStyle name="1_tree_수량산출_총괄내역0518_배밭계약내역_Q081207_hardware_spec(용인부속동)" xfId="2830"/>
    <cellStyle name="1_tree_수량산출_총괄내역0518_배밭계약내역_순화동주상복합(조경)송부4" xfId="2828"/>
    <cellStyle name="1_tree_수량산출_총괄내역0518_배밭계약내역_순화동주상복합(조경)송부4_Q081207_hardware_spec(용인부속동)" xfId="2829"/>
    <cellStyle name="1_tree_수량산출_총괄내역0518_설계내역서" xfId="2831"/>
    <cellStyle name="1_tree_수량산출_총괄내역0518_설계내역서_Q081207_hardware_spec(용인부속동)" xfId="2834"/>
    <cellStyle name="1_tree_수량산출_총괄내역0518_설계내역서_순화동주상복합(조경)송부4" xfId="2832"/>
    <cellStyle name="1_tree_수량산출_총괄내역0518_설계내역서_순화동주상복합(조경)송부4_Q081207_hardware_spec(용인부속동)" xfId="2833"/>
    <cellStyle name="1_tree_수량산출_총괄내역0518_순화동주상복합(조경)송부4" xfId="2835"/>
    <cellStyle name="1_tree_수량산출_총괄내역0518_순화동주상복합(조경)송부4_Q081207_hardware_spec(용인부속동)" xfId="2836"/>
    <cellStyle name="1_tree_수원변경수량산출" xfId="2839"/>
    <cellStyle name="1_tree_수원변경수량산출_1-대구상인-7층-031001" xfId="2840"/>
    <cellStyle name="1_tree_수원변경수량산출_백화점화장실인테리어" xfId="2841"/>
    <cellStyle name="1_tree_수원변경수량산출_백화점화장실인테리어_1-대구상인-7층-031001" xfId="2842"/>
    <cellStyle name="1_tree_수원변경수량산출_설계내역서" xfId="2843"/>
    <cellStyle name="1_tree_수원변경수량산출_설계내역서_1-대구상인-7층-031001" xfId="2844"/>
    <cellStyle name="1_tree_수원변경수량산출_설계내역서_백화점화장실인테리어" xfId="2845"/>
    <cellStyle name="1_tree_수원변경수량산출_설계내역서_백화점화장실인테리어_1-대구상인-7층-031001" xfId="2846"/>
    <cellStyle name="1_tree_수원변경수량산출_설계내역서_울산FITNESS인테리어" xfId="2847"/>
    <cellStyle name="1_tree_수원변경수량산출_설계내역서_울산FITNESS인테리어_1-대구상인-7층-031001" xfId="2848"/>
    <cellStyle name="1_tree_수원변경수량산출_설계내역서_화명조경" xfId="2849"/>
    <cellStyle name="1_tree_수원변경수량산출_설계내역서_화명조경_1-대구상인-7층-031001" xfId="2850"/>
    <cellStyle name="1_tree_수원변경수량산출_설계내역서_화명조경_백화점화장실인테리어" xfId="2851"/>
    <cellStyle name="1_tree_수원변경수량산출_설계내역서_화명조경_백화점화장실인테리어_1-대구상인-7층-031001" xfId="2852"/>
    <cellStyle name="1_tree_수원변경수량산출_설계내역서_화명조경_울산FITNESS인테리어" xfId="2853"/>
    <cellStyle name="1_tree_수원변경수량산출_설계내역서_화명조경_울산FITNESS인테리어_1-대구상인-7층-031001" xfId="2854"/>
    <cellStyle name="1_tree_수원변경수량산출_설계내역서1월7일" xfId="2855"/>
    <cellStyle name="1_tree_수원변경수량산출_설계내역서1월7일_1-대구상인-7층-031001" xfId="2856"/>
    <cellStyle name="1_tree_수원변경수량산출_설계내역서1월7일_백화점화장실인테리어" xfId="2857"/>
    <cellStyle name="1_tree_수원변경수량산출_설계내역서1월7일_백화점화장실인테리어_1-대구상인-7층-031001" xfId="2858"/>
    <cellStyle name="1_tree_수원변경수량산출_설계내역서1월7일_울산FITNESS인테리어" xfId="2859"/>
    <cellStyle name="1_tree_수원변경수량산출_설계내역서1월7일_울산FITNESS인테리어_1-대구상인-7층-031001" xfId="2860"/>
    <cellStyle name="1_tree_수원변경수량산출_설계내역서1월7일_화명조경" xfId="2861"/>
    <cellStyle name="1_tree_수원변경수량산출_설계내역서1월7일_화명조경_1-대구상인-7층-031001" xfId="2862"/>
    <cellStyle name="1_tree_수원변경수량산출_설계내역서1월7일_화명조경_백화점화장실인테리어" xfId="2863"/>
    <cellStyle name="1_tree_수원변경수량산출_설계내역서1월7일_화명조경_백화점화장실인테리어_1-대구상인-7층-031001" xfId="2864"/>
    <cellStyle name="1_tree_수원변경수량산출_설계내역서1월7일_화명조경_울산FITNESS인테리어" xfId="2865"/>
    <cellStyle name="1_tree_수원변경수량산출_설계내역서1월7일_화명조경_울산FITNESS인테리어_1-대구상인-7층-031001" xfId="2866"/>
    <cellStyle name="1_tree_수원변경수량산출_울산FITNESS인테리어" xfId="2867"/>
    <cellStyle name="1_tree_수원변경수량산출_울산FITNESS인테리어_1-대구상인-7층-031001" xfId="2868"/>
    <cellStyle name="1_tree_수원변경수량산출_화명조경" xfId="2869"/>
    <cellStyle name="1_tree_수원변경수량산출_화명조경_1-대구상인-7층-031001" xfId="2870"/>
    <cellStyle name="1_tree_수원변경수량산출_화명조경_백화점화장실인테리어" xfId="2871"/>
    <cellStyle name="1_tree_수원변경수량산출_화명조경_백화점화장실인테리어_1-대구상인-7층-031001" xfId="2872"/>
    <cellStyle name="1_tree_수원변경수량산출_화명조경_울산FITNESS인테리어" xfId="2873"/>
    <cellStyle name="1_tree_수원변경수량산출_화명조경_울산FITNESS인테리어_1-대구상인-7층-031001" xfId="2874"/>
    <cellStyle name="1_tree_순화동주상복합(조경)송부4" xfId="2875"/>
    <cellStyle name="1_tree_순화동주상복합(조경)송부4_Q081207_hardware_spec(용인부속동)" xfId="2876"/>
    <cellStyle name="1_tree_쌍용수량0905" xfId="2877"/>
    <cellStyle name="1_tree_쌍용수량0905_1-대구상인-7층-031001" xfId="2878"/>
    <cellStyle name="1_tree_쌍용수량0905_백화점화장실인테리어" xfId="2879"/>
    <cellStyle name="1_tree_쌍용수량0905_백화점화장실인테리어_1-대구상인-7층-031001" xfId="2880"/>
    <cellStyle name="1_tree_쌍용수량0905_설계내역서" xfId="2881"/>
    <cellStyle name="1_tree_쌍용수량0905_설계내역서_1-대구상인-7층-031001" xfId="2882"/>
    <cellStyle name="1_tree_쌍용수량0905_설계내역서_백화점화장실인테리어" xfId="2883"/>
    <cellStyle name="1_tree_쌍용수량0905_설계내역서_백화점화장실인테리어_1-대구상인-7층-031001" xfId="2884"/>
    <cellStyle name="1_tree_쌍용수량0905_설계내역서_울산FITNESS인테리어" xfId="2885"/>
    <cellStyle name="1_tree_쌍용수량0905_설계내역서_울산FITNESS인테리어_1-대구상인-7층-031001" xfId="2886"/>
    <cellStyle name="1_tree_쌍용수량0905_설계내역서_화명조경" xfId="2887"/>
    <cellStyle name="1_tree_쌍용수량0905_설계내역서_화명조경_1-대구상인-7층-031001" xfId="2888"/>
    <cellStyle name="1_tree_쌍용수량0905_설계내역서_화명조경_백화점화장실인테리어" xfId="2889"/>
    <cellStyle name="1_tree_쌍용수량0905_설계내역서_화명조경_백화점화장실인테리어_1-대구상인-7층-031001" xfId="2890"/>
    <cellStyle name="1_tree_쌍용수량0905_설계내역서_화명조경_울산FITNESS인테리어" xfId="2891"/>
    <cellStyle name="1_tree_쌍용수량0905_설계내역서_화명조경_울산FITNESS인테리어_1-대구상인-7층-031001" xfId="2892"/>
    <cellStyle name="1_tree_쌍용수량0905_설계내역서1월7일" xfId="2893"/>
    <cellStyle name="1_tree_쌍용수량0905_설계내역서1월7일_1-대구상인-7층-031001" xfId="2894"/>
    <cellStyle name="1_tree_쌍용수량0905_설계내역서1월7일_백화점화장실인테리어" xfId="2895"/>
    <cellStyle name="1_tree_쌍용수량0905_설계내역서1월7일_백화점화장실인테리어_1-대구상인-7층-031001" xfId="2896"/>
    <cellStyle name="1_tree_쌍용수량0905_설계내역서1월7일_울산FITNESS인테리어" xfId="2897"/>
    <cellStyle name="1_tree_쌍용수량0905_설계내역서1월7일_울산FITNESS인테리어_1-대구상인-7층-031001" xfId="2898"/>
    <cellStyle name="1_tree_쌍용수량0905_설계내역서1월7일_화명조경" xfId="2899"/>
    <cellStyle name="1_tree_쌍용수량0905_설계내역서1월7일_화명조경_1-대구상인-7층-031001" xfId="2900"/>
    <cellStyle name="1_tree_쌍용수량0905_설계내역서1월7일_화명조경_백화점화장실인테리어" xfId="2901"/>
    <cellStyle name="1_tree_쌍용수량0905_설계내역서1월7일_화명조경_백화점화장실인테리어_1-대구상인-7층-031001" xfId="2902"/>
    <cellStyle name="1_tree_쌍용수량0905_설계내역서1월7일_화명조경_울산FITNESS인테리어" xfId="2903"/>
    <cellStyle name="1_tree_쌍용수량0905_설계내역서1월7일_화명조경_울산FITNESS인테리어_1-대구상인-7층-031001" xfId="2904"/>
    <cellStyle name="1_tree_쌍용수량0905_울산FITNESS인테리어" xfId="2905"/>
    <cellStyle name="1_tree_쌍용수량0905_울산FITNESS인테리어_1-대구상인-7층-031001" xfId="2906"/>
    <cellStyle name="1_tree_쌍용수량0905_화명조경" xfId="2907"/>
    <cellStyle name="1_tree_쌍용수량0905_화명조경_1-대구상인-7층-031001" xfId="2908"/>
    <cellStyle name="1_tree_쌍용수량0905_화명조경_백화점화장실인테리어" xfId="2909"/>
    <cellStyle name="1_tree_쌍용수량0905_화명조경_백화점화장실인테리어_1-대구상인-7층-031001" xfId="2910"/>
    <cellStyle name="1_tree_쌍용수량0905_화명조경_울산FITNESS인테리어" xfId="2911"/>
    <cellStyle name="1_tree_쌍용수량0905_화명조경_울산FITNESS인테리어_1-대구상인-7층-031001" xfId="2912"/>
    <cellStyle name="1_tree_울산FITNESS인테리어" xfId="2913"/>
    <cellStyle name="1_tree_울산FITNESS인테리어_1-대구상인-7층-031001" xfId="2914"/>
    <cellStyle name="1_tree_원가계산서" xfId="2915"/>
    <cellStyle name="1_tree_원가계산서_00갑지" xfId="2916"/>
    <cellStyle name="1_tree_원가계산서_00갑지_1-대구상인-7층-031001" xfId="2917"/>
    <cellStyle name="1_tree_원가계산서_00갑지_백화점화장실인테리어" xfId="2918"/>
    <cellStyle name="1_tree_원가계산서_00갑지_백화점화장실인테리어_1-대구상인-7층-031001" xfId="2919"/>
    <cellStyle name="1_tree_원가계산서_00갑지_설계내역서" xfId="2920"/>
    <cellStyle name="1_tree_원가계산서_00갑지_설계내역서_1-대구상인-7층-031001" xfId="2921"/>
    <cellStyle name="1_tree_원가계산서_00갑지_설계내역서_백화점화장실인테리어" xfId="2922"/>
    <cellStyle name="1_tree_원가계산서_00갑지_설계내역서_백화점화장실인테리어_1-대구상인-7층-031001" xfId="2923"/>
    <cellStyle name="1_tree_원가계산서_00갑지_설계내역서_울산FITNESS인테리어" xfId="2924"/>
    <cellStyle name="1_tree_원가계산서_00갑지_설계내역서_울산FITNESS인테리어_1-대구상인-7층-031001" xfId="2925"/>
    <cellStyle name="1_tree_원가계산서_00갑지_설계내역서_화명조경" xfId="2926"/>
    <cellStyle name="1_tree_원가계산서_00갑지_설계내역서_화명조경_1-대구상인-7층-031001" xfId="2927"/>
    <cellStyle name="1_tree_원가계산서_00갑지_설계내역서_화명조경_백화점화장실인테리어" xfId="2928"/>
    <cellStyle name="1_tree_원가계산서_00갑지_설계내역서_화명조경_백화점화장실인테리어_1-대구상인-7층-031001" xfId="2929"/>
    <cellStyle name="1_tree_원가계산서_00갑지_설계내역서_화명조경_울산FITNESS인테리어" xfId="2930"/>
    <cellStyle name="1_tree_원가계산서_00갑지_설계내역서_화명조경_울산FITNESS인테리어_1-대구상인-7층-031001" xfId="2931"/>
    <cellStyle name="1_tree_원가계산서_00갑지_설계내역서1월7일" xfId="2932"/>
    <cellStyle name="1_tree_원가계산서_00갑지_설계내역서1월7일_1-대구상인-7층-031001" xfId="2933"/>
    <cellStyle name="1_tree_원가계산서_00갑지_설계내역서1월7일_백화점화장실인테리어" xfId="2934"/>
    <cellStyle name="1_tree_원가계산서_00갑지_설계내역서1월7일_백화점화장실인테리어_1-대구상인-7층-031001" xfId="2935"/>
    <cellStyle name="1_tree_원가계산서_00갑지_설계내역서1월7일_울산FITNESS인테리어" xfId="2936"/>
    <cellStyle name="1_tree_원가계산서_00갑지_설계내역서1월7일_울산FITNESS인테리어_1-대구상인-7층-031001" xfId="2937"/>
    <cellStyle name="1_tree_원가계산서_00갑지_설계내역서1월7일_화명조경" xfId="2938"/>
    <cellStyle name="1_tree_원가계산서_00갑지_설계내역서1월7일_화명조경_1-대구상인-7층-031001" xfId="2939"/>
    <cellStyle name="1_tree_원가계산서_00갑지_설계내역서1월7일_화명조경_백화점화장실인테리어" xfId="2940"/>
    <cellStyle name="1_tree_원가계산서_00갑지_설계내역서1월7일_화명조경_백화점화장실인테리어_1-대구상인-7층-031001" xfId="2941"/>
    <cellStyle name="1_tree_원가계산서_00갑지_설계내역서1월7일_화명조경_울산FITNESS인테리어" xfId="2942"/>
    <cellStyle name="1_tree_원가계산서_00갑지_설계내역서1월7일_화명조경_울산FITNESS인테리어_1-대구상인-7층-031001" xfId="2943"/>
    <cellStyle name="1_tree_원가계산서_00갑지_울산FITNESS인테리어" xfId="2944"/>
    <cellStyle name="1_tree_원가계산서_00갑지_울산FITNESS인테리어_1-대구상인-7층-031001" xfId="2945"/>
    <cellStyle name="1_tree_원가계산서_00갑지_화명조경" xfId="2946"/>
    <cellStyle name="1_tree_원가계산서_00갑지_화명조경_1-대구상인-7층-031001" xfId="2947"/>
    <cellStyle name="1_tree_원가계산서_00갑지_화명조경_백화점화장실인테리어" xfId="2948"/>
    <cellStyle name="1_tree_원가계산서_00갑지_화명조경_백화점화장실인테리어_1-대구상인-7층-031001" xfId="2949"/>
    <cellStyle name="1_tree_원가계산서_00갑지_화명조경_울산FITNESS인테리어" xfId="2950"/>
    <cellStyle name="1_tree_원가계산서_00갑지_화명조경_울산FITNESS인테리어_1-대구상인-7층-031001" xfId="2951"/>
    <cellStyle name="1_tree_원가계산서_1-대구상인-7층-031001" xfId="2952"/>
    <cellStyle name="1_tree_원가계산서_과천놀이터설계서" xfId="2953"/>
    <cellStyle name="1_tree_원가계산서_과천놀이터설계서_1-대구상인-7층-031001" xfId="2954"/>
    <cellStyle name="1_tree_원가계산서_과천놀이터설계서_백화점화장실인테리어" xfId="2955"/>
    <cellStyle name="1_tree_원가계산서_과천놀이터설계서_백화점화장실인테리어_1-대구상인-7층-031001" xfId="2956"/>
    <cellStyle name="1_tree_원가계산서_과천놀이터설계서_설계내역서" xfId="2957"/>
    <cellStyle name="1_tree_원가계산서_과천놀이터설계서_설계내역서_1-대구상인-7층-031001" xfId="2958"/>
    <cellStyle name="1_tree_원가계산서_과천놀이터설계서_설계내역서_백화점화장실인테리어" xfId="2959"/>
    <cellStyle name="1_tree_원가계산서_과천놀이터설계서_설계내역서_백화점화장실인테리어_1-대구상인-7층-031001" xfId="2960"/>
    <cellStyle name="1_tree_원가계산서_과천놀이터설계서_설계내역서_울산FITNESS인테리어" xfId="2961"/>
    <cellStyle name="1_tree_원가계산서_과천놀이터설계서_설계내역서_울산FITNESS인테리어_1-대구상인-7층-031001" xfId="2962"/>
    <cellStyle name="1_tree_원가계산서_과천놀이터설계서_설계내역서_화명조경" xfId="2963"/>
    <cellStyle name="1_tree_원가계산서_과천놀이터설계서_설계내역서_화명조경_1-대구상인-7층-031001" xfId="2964"/>
    <cellStyle name="1_tree_원가계산서_과천놀이터설계서_설계내역서_화명조경_백화점화장실인테리어" xfId="2965"/>
    <cellStyle name="1_tree_원가계산서_과천놀이터설계서_설계내역서_화명조경_백화점화장실인테리어_1-대구상인-7층-031001" xfId="2966"/>
    <cellStyle name="1_tree_원가계산서_과천놀이터설계서_설계내역서_화명조경_울산FITNESS인테리어" xfId="2967"/>
    <cellStyle name="1_tree_원가계산서_과천놀이터설계서_설계내역서_화명조경_울산FITNESS인테리어_1-대구상인-7층-031001" xfId="2968"/>
    <cellStyle name="1_tree_원가계산서_과천놀이터설계서_설계내역서1월7일" xfId="2969"/>
    <cellStyle name="1_tree_원가계산서_과천놀이터설계서_설계내역서1월7일_1-대구상인-7층-031001" xfId="2970"/>
    <cellStyle name="1_tree_원가계산서_과천놀이터설계서_설계내역서1월7일_백화점화장실인테리어" xfId="2971"/>
    <cellStyle name="1_tree_원가계산서_과천놀이터설계서_설계내역서1월7일_백화점화장실인테리어_1-대구상인-7층-031001" xfId="2972"/>
    <cellStyle name="1_tree_원가계산서_과천놀이터설계서_설계내역서1월7일_울산FITNESS인테리어" xfId="2973"/>
    <cellStyle name="1_tree_원가계산서_과천놀이터설계서_설계내역서1월7일_울산FITNESS인테리어_1-대구상인-7층-031001" xfId="2974"/>
    <cellStyle name="1_tree_원가계산서_과천놀이터설계서_설계내역서1월7일_화명조경" xfId="2975"/>
    <cellStyle name="1_tree_원가계산서_과천놀이터설계서_설계내역서1월7일_화명조경_1-대구상인-7층-031001" xfId="2976"/>
    <cellStyle name="1_tree_원가계산서_과천놀이터설계서_설계내역서1월7일_화명조경_백화점화장실인테리어" xfId="2977"/>
    <cellStyle name="1_tree_원가계산서_과천놀이터설계서_설계내역서1월7일_화명조경_백화점화장실인테리어_1-대구상인-7층-031001" xfId="2978"/>
    <cellStyle name="1_tree_원가계산서_과천놀이터설계서_설계내역서1월7일_화명조경_울산FITNESS인테리어" xfId="2979"/>
    <cellStyle name="1_tree_원가계산서_과천놀이터설계서_설계내역서1월7일_화명조경_울산FITNESS인테리어_1-대구상인-7층-031001" xfId="2980"/>
    <cellStyle name="1_tree_원가계산서_과천놀이터설계서_울산FITNESS인테리어" xfId="2981"/>
    <cellStyle name="1_tree_원가계산서_과천놀이터설계서_울산FITNESS인테리어_1-대구상인-7층-031001" xfId="2982"/>
    <cellStyle name="1_tree_원가계산서_과천놀이터설계서_화명조경" xfId="2983"/>
    <cellStyle name="1_tree_원가계산서_과천놀이터설계서_화명조경_1-대구상인-7층-031001" xfId="2984"/>
    <cellStyle name="1_tree_원가계산서_과천놀이터설계서_화명조경_백화점화장실인테리어" xfId="2985"/>
    <cellStyle name="1_tree_원가계산서_과천놀이터설계서_화명조경_백화점화장실인테리어_1-대구상인-7층-031001" xfId="2986"/>
    <cellStyle name="1_tree_원가계산서_과천놀이터설계서_화명조경_울산FITNESS인테리어" xfId="2987"/>
    <cellStyle name="1_tree_원가계산서_과천놀이터설계서_화명조경_울산FITNESS인테리어_1-대구상인-7층-031001" xfId="2988"/>
    <cellStyle name="1_tree_원가계산서_백화점화장실인테리어" xfId="2989"/>
    <cellStyle name="1_tree_원가계산서_백화점화장실인테리어_1-대구상인-7층-031001" xfId="2990"/>
    <cellStyle name="1_tree_원가계산서_울산FITNESS인테리어" xfId="2991"/>
    <cellStyle name="1_tree_원가계산서_울산FITNESS인테리어_1-대구상인-7층-031001" xfId="2992"/>
    <cellStyle name="1_tree_원가계산서_총괄갑지" xfId="2993"/>
    <cellStyle name="1_tree_원가계산서_총괄갑지_1-대구상인-7층-031001" xfId="2994"/>
    <cellStyle name="1_tree_원가계산서_총괄갑지_백화점화장실인테리어" xfId="2995"/>
    <cellStyle name="1_tree_원가계산서_총괄갑지_백화점화장실인테리어_1-대구상인-7층-031001" xfId="2996"/>
    <cellStyle name="1_tree_원가계산서_총괄갑지_설계내역서" xfId="2997"/>
    <cellStyle name="1_tree_원가계산서_총괄갑지_설계내역서_1-대구상인-7층-031001" xfId="2998"/>
    <cellStyle name="1_tree_원가계산서_총괄갑지_설계내역서_백화점화장실인테리어" xfId="2999"/>
    <cellStyle name="1_tree_원가계산서_총괄갑지_설계내역서_백화점화장실인테리어_1-대구상인-7층-031001" xfId="3000"/>
    <cellStyle name="1_tree_원가계산서_총괄갑지_설계내역서_울산FITNESS인테리어" xfId="3001"/>
    <cellStyle name="1_tree_원가계산서_총괄갑지_설계내역서_울산FITNESS인테리어_1-대구상인-7층-031001" xfId="3002"/>
    <cellStyle name="1_tree_원가계산서_총괄갑지_설계내역서_화명조경" xfId="3003"/>
    <cellStyle name="1_tree_원가계산서_총괄갑지_설계내역서_화명조경_1-대구상인-7층-031001" xfId="3004"/>
    <cellStyle name="1_tree_원가계산서_총괄갑지_설계내역서_화명조경_백화점화장실인테리어" xfId="3005"/>
    <cellStyle name="1_tree_원가계산서_총괄갑지_설계내역서_화명조경_백화점화장실인테리어_1-대구상인-7층-031001" xfId="3006"/>
    <cellStyle name="1_tree_원가계산서_총괄갑지_설계내역서_화명조경_울산FITNESS인테리어" xfId="3007"/>
    <cellStyle name="1_tree_원가계산서_총괄갑지_설계내역서_화명조경_울산FITNESS인테리어_1-대구상인-7층-031001" xfId="3008"/>
    <cellStyle name="1_tree_원가계산서_총괄갑지_설계내역서1월7일" xfId="3009"/>
    <cellStyle name="1_tree_원가계산서_총괄갑지_설계내역서1월7일_1-대구상인-7층-031001" xfId="3010"/>
    <cellStyle name="1_tree_원가계산서_총괄갑지_설계내역서1월7일_백화점화장실인테리어" xfId="3011"/>
    <cellStyle name="1_tree_원가계산서_총괄갑지_설계내역서1월7일_백화점화장실인테리어_1-대구상인-7층-031001" xfId="3012"/>
    <cellStyle name="1_tree_원가계산서_총괄갑지_설계내역서1월7일_울산FITNESS인테리어" xfId="3013"/>
    <cellStyle name="1_tree_원가계산서_총괄갑지_설계내역서1월7일_울산FITNESS인테리어_1-대구상인-7층-031001" xfId="3014"/>
    <cellStyle name="1_tree_원가계산서_총괄갑지_설계내역서1월7일_화명조경" xfId="3015"/>
    <cellStyle name="1_tree_원가계산서_총괄갑지_설계내역서1월7일_화명조경_1-대구상인-7층-031001" xfId="3016"/>
    <cellStyle name="1_tree_원가계산서_총괄갑지_설계내역서1월7일_화명조경_백화점화장실인테리어" xfId="3017"/>
    <cellStyle name="1_tree_원가계산서_총괄갑지_설계내역서1월7일_화명조경_백화점화장실인테리어_1-대구상인-7층-031001" xfId="3018"/>
    <cellStyle name="1_tree_원가계산서_총괄갑지_설계내역서1월7일_화명조경_울산FITNESS인테리어" xfId="3019"/>
    <cellStyle name="1_tree_원가계산서_총괄갑지_설계내역서1월7일_화명조경_울산FITNESS인테리어_1-대구상인-7층-031001" xfId="3020"/>
    <cellStyle name="1_tree_원가계산서_총괄갑지_울산FITNESS인테리어" xfId="3021"/>
    <cellStyle name="1_tree_원가계산서_총괄갑지_울산FITNESS인테리어_1-대구상인-7층-031001" xfId="3022"/>
    <cellStyle name="1_tree_원가계산서_총괄갑지_화명조경" xfId="3023"/>
    <cellStyle name="1_tree_원가계산서_총괄갑지_화명조경_1-대구상인-7층-031001" xfId="3024"/>
    <cellStyle name="1_tree_원가계산서_총괄갑지_화명조경_백화점화장실인테리어" xfId="3025"/>
    <cellStyle name="1_tree_원가계산서_총괄갑지_화명조경_백화점화장실인테리어_1-대구상인-7층-031001" xfId="3026"/>
    <cellStyle name="1_tree_원가계산서_총괄갑지_화명조경_울산FITNESS인테리어" xfId="3027"/>
    <cellStyle name="1_tree_원가계산서_총괄갑지_화명조경_울산FITNESS인테리어_1-대구상인-7층-031001" xfId="3028"/>
    <cellStyle name="1_tree_원가계산서_총괄내역서" xfId="3029"/>
    <cellStyle name="1_tree_원가계산서_총괄내역서_1-대구상인-7층-031001" xfId="3030"/>
    <cellStyle name="1_tree_원가계산서_총괄내역서_백화점화장실인테리어" xfId="3031"/>
    <cellStyle name="1_tree_원가계산서_총괄내역서_백화점화장실인테리어_1-대구상인-7층-031001" xfId="3032"/>
    <cellStyle name="1_tree_원가계산서_총괄내역서_설계내역서" xfId="3033"/>
    <cellStyle name="1_tree_원가계산서_총괄내역서_설계내역서_1-대구상인-7층-031001" xfId="3034"/>
    <cellStyle name="1_tree_원가계산서_총괄내역서_설계내역서_백화점화장실인테리어" xfId="3035"/>
    <cellStyle name="1_tree_원가계산서_총괄내역서_설계내역서_백화점화장실인테리어_1-대구상인-7층-031001" xfId="3036"/>
    <cellStyle name="1_tree_원가계산서_총괄내역서_설계내역서_울산FITNESS인테리어" xfId="3037"/>
    <cellStyle name="1_tree_원가계산서_총괄내역서_설계내역서_울산FITNESS인테리어_1-대구상인-7층-031001" xfId="3038"/>
    <cellStyle name="1_tree_원가계산서_총괄내역서_설계내역서_화명조경" xfId="3039"/>
    <cellStyle name="1_tree_원가계산서_총괄내역서_설계내역서_화명조경_1-대구상인-7층-031001" xfId="3040"/>
    <cellStyle name="1_tree_원가계산서_총괄내역서_설계내역서_화명조경_백화점화장실인테리어" xfId="3041"/>
    <cellStyle name="1_tree_원가계산서_총괄내역서_설계내역서_화명조경_백화점화장실인테리어_1-대구상인-7층-031001" xfId="3042"/>
    <cellStyle name="1_tree_원가계산서_총괄내역서_설계내역서_화명조경_울산FITNESS인테리어" xfId="3043"/>
    <cellStyle name="1_tree_원가계산서_총괄내역서_설계내역서_화명조경_울산FITNESS인테리어_1-대구상인-7층-031001" xfId="3044"/>
    <cellStyle name="1_tree_원가계산서_총괄내역서_설계내역서1월7일" xfId="3045"/>
    <cellStyle name="1_tree_원가계산서_총괄내역서_설계내역서1월7일_1-대구상인-7층-031001" xfId="3046"/>
    <cellStyle name="1_tree_원가계산서_총괄내역서_설계내역서1월7일_백화점화장실인테리어" xfId="3047"/>
    <cellStyle name="1_tree_원가계산서_총괄내역서_설계내역서1월7일_백화점화장실인테리어_1-대구상인-7층-031001" xfId="3048"/>
    <cellStyle name="1_tree_원가계산서_총괄내역서_설계내역서1월7일_울산FITNESS인테리어" xfId="3049"/>
    <cellStyle name="1_tree_원가계산서_총괄내역서_설계내역서1월7일_울산FITNESS인테리어_1-대구상인-7층-031001" xfId="3050"/>
    <cellStyle name="1_tree_원가계산서_총괄내역서_설계내역서1월7일_화명조경" xfId="3051"/>
    <cellStyle name="1_tree_원가계산서_총괄내역서_설계내역서1월7일_화명조경_1-대구상인-7층-031001" xfId="3052"/>
    <cellStyle name="1_tree_원가계산서_총괄내역서_설계내역서1월7일_화명조경_백화점화장실인테리어" xfId="3053"/>
    <cellStyle name="1_tree_원가계산서_총괄내역서_설계내역서1월7일_화명조경_백화점화장실인테리어_1-대구상인-7층-031001" xfId="3054"/>
    <cellStyle name="1_tree_원가계산서_총괄내역서_설계내역서1월7일_화명조경_울산FITNESS인테리어" xfId="3055"/>
    <cellStyle name="1_tree_원가계산서_총괄내역서_설계내역서1월7일_화명조경_울산FITNESS인테리어_1-대구상인-7층-031001" xfId="3056"/>
    <cellStyle name="1_tree_원가계산서_총괄내역서_울산FITNESS인테리어" xfId="3057"/>
    <cellStyle name="1_tree_원가계산서_총괄내역서_울산FITNESS인테리어_1-대구상인-7층-031001" xfId="3058"/>
    <cellStyle name="1_tree_원가계산서_총괄내역서_화명조경" xfId="3059"/>
    <cellStyle name="1_tree_원가계산서_총괄내역서_화명조경_1-대구상인-7층-031001" xfId="3060"/>
    <cellStyle name="1_tree_원가계산서_총괄내역서_화명조경_백화점화장실인테리어" xfId="3061"/>
    <cellStyle name="1_tree_원가계산서_총괄내역서_화명조경_백화점화장실인테리어_1-대구상인-7층-031001" xfId="3062"/>
    <cellStyle name="1_tree_원가계산서_총괄내역서_화명조경_울산FITNESS인테리어" xfId="3063"/>
    <cellStyle name="1_tree_원가계산서_총괄내역서_화명조경_울산FITNESS인테리어_1-대구상인-7층-031001" xfId="3064"/>
    <cellStyle name="1_tree_원가계산서_화명조경" xfId="3065"/>
    <cellStyle name="1_tree_원가계산서_화명조경_1-대구상인-7층-031001" xfId="3066"/>
    <cellStyle name="1_tree_원가계산서_화명조경_백화점화장실인테리어" xfId="3067"/>
    <cellStyle name="1_tree_원가계산서_화명조경_백화점화장실인테리어_1-대구상인-7층-031001" xfId="3068"/>
    <cellStyle name="1_tree_원가계산서_화명조경_울산FITNESS인테리어" xfId="3069"/>
    <cellStyle name="1_tree_원가계산서_화명조경_울산FITNESS인테리어_1-대구상인-7층-031001" xfId="3070"/>
    <cellStyle name="1_tree_은파수량집계" xfId="3071"/>
    <cellStyle name="1_tree_은파수량집계_1-대구상인-7층-031001" xfId="3072"/>
    <cellStyle name="1_tree_은파수량집계_백화점화장실인테리어" xfId="3073"/>
    <cellStyle name="1_tree_은파수량집계_백화점화장실인테리어_1-대구상인-7층-031001" xfId="3074"/>
    <cellStyle name="1_tree_은파수량집계_설계내역서" xfId="3075"/>
    <cellStyle name="1_tree_은파수량집계_설계내역서_1-대구상인-7층-031001" xfId="3076"/>
    <cellStyle name="1_tree_은파수량집계_설계내역서_백화점화장실인테리어" xfId="3077"/>
    <cellStyle name="1_tree_은파수량집계_설계내역서_백화점화장실인테리어_1-대구상인-7층-031001" xfId="3078"/>
    <cellStyle name="1_tree_은파수량집계_설계내역서_울산FITNESS인테리어" xfId="3079"/>
    <cellStyle name="1_tree_은파수량집계_설계내역서_울산FITNESS인테리어_1-대구상인-7층-031001" xfId="3080"/>
    <cellStyle name="1_tree_은파수량집계_설계내역서_화명조경" xfId="3081"/>
    <cellStyle name="1_tree_은파수량집계_설계내역서_화명조경_1-대구상인-7층-031001" xfId="3082"/>
    <cellStyle name="1_tree_은파수량집계_설계내역서_화명조경_백화점화장실인테리어" xfId="3083"/>
    <cellStyle name="1_tree_은파수량집계_설계내역서_화명조경_백화점화장실인테리어_1-대구상인-7층-031001" xfId="3084"/>
    <cellStyle name="1_tree_은파수량집계_설계내역서_화명조경_울산FITNESS인테리어" xfId="3085"/>
    <cellStyle name="1_tree_은파수량집계_설계내역서_화명조경_울산FITNESS인테리어_1-대구상인-7층-031001" xfId="3086"/>
    <cellStyle name="1_tree_은파수량집계_설계내역서1월7일" xfId="3087"/>
    <cellStyle name="1_tree_은파수량집계_설계내역서1월7일_1-대구상인-7층-031001" xfId="3088"/>
    <cellStyle name="1_tree_은파수량집계_설계내역서1월7일_백화점화장실인테리어" xfId="3089"/>
    <cellStyle name="1_tree_은파수량집계_설계내역서1월7일_백화점화장실인테리어_1-대구상인-7층-031001" xfId="3090"/>
    <cellStyle name="1_tree_은파수량집계_설계내역서1월7일_울산FITNESS인테리어" xfId="3091"/>
    <cellStyle name="1_tree_은파수량집계_설계내역서1월7일_울산FITNESS인테리어_1-대구상인-7층-031001" xfId="3092"/>
    <cellStyle name="1_tree_은파수량집계_설계내역서1월7일_화명조경" xfId="3093"/>
    <cellStyle name="1_tree_은파수량집계_설계내역서1월7일_화명조경_1-대구상인-7층-031001" xfId="3094"/>
    <cellStyle name="1_tree_은파수량집계_설계내역서1월7일_화명조경_백화점화장실인테리어" xfId="3095"/>
    <cellStyle name="1_tree_은파수량집계_설계내역서1월7일_화명조경_백화점화장실인테리어_1-대구상인-7층-031001" xfId="3096"/>
    <cellStyle name="1_tree_은파수량집계_설계내역서1월7일_화명조경_울산FITNESS인테리어" xfId="3097"/>
    <cellStyle name="1_tree_은파수량집계_설계내역서1월7일_화명조경_울산FITNESS인테리어_1-대구상인-7층-031001" xfId="3098"/>
    <cellStyle name="1_tree_은파수량집계_울산FITNESS인테리어" xfId="3099"/>
    <cellStyle name="1_tree_은파수량집계_울산FITNESS인테리어_1-대구상인-7층-031001" xfId="3100"/>
    <cellStyle name="1_tree_은파수량집계_화명조경" xfId="3101"/>
    <cellStyle name="1_tree_은파수량집계_화명조경_1-대구상인-7층-031001" xfId="3102"/>
    <cellStyle name="1_tree_은파수량집계_화명조경_백화점화장실인테리어" xfId="3103"/>
    <cellStyle name="1_tree_은파수량집계_화명조경_백화점화장실인테리어_1-대구상인-7층-031001" xfId="3104"/>
    <cellStyle name="1_tree_은파수량집계_화명조경_울산FITNESS인테리어" xfId="3105"/>
    <cellStyle name="1_tree_은파수량집계_화명조경_울산FITNESS인테리어_1-대구상인-7층-031001" xfId="3106"/>
    <cellStyle name="1_tree_총괄내역0518" xfId="3107"/>
    <cellStyle name="1_tree_총괄내역0518_Q081207_hardware_spec(용인부속동)" xfId="3118"/>
    <cellStyle name="1_tree_총괄내역0518_배밭계약내역" xfId="3108"/>
    <cellStyle name="1_tree_총괄내역0518_배밭계약내역_Q081207_hardware_spec(용인부속동)" xfId="3111"/>
    <cellStyle name="1_tree_총괄내역0518_배밭계약내역_순화동주상복합(조경)송부4" xfId="3109"/>
    <cellStyle name="1_tree_총괄내역0518_배밭계약내역_순화동주상복합(조경)송부4_Q081207_hardware_spec(용인부속동)" xfId="3110"/>
    <cellStyle name="1_tree_총괄내역0518_설계내역서" xfId="3112"/>
    <cellStyle name="1_tree_총괄내역0518_설계내역서_Q081207_hardware_spec(용인부속동)" xfId="3115"/>
    <cellStyle name="1_tree_총괄내역0518_설계내역서_순화동주상복합(조경)송부4" xfId="3113"/>
    <cellStyle name="1_tree_총괄내역0518_설계내역서_순화동주상복합(조경)송부4_Q081207_hardware_spec(용인부속동)" xfId="3114"/>
    <cellStyle name="1_tree_총괄내역0518_순화동주상복합(조경)송부4" xfId="3116"/>
    <cellStyle name="1_tree_총괄내역0518_순화동주상복합(조경)송부4_Q081207_hardware_spec(용인부속동)" xfId="3117"/>
    <cellStyle name="1_tree_터미널1-0" xfId="3119"/>
    <cellStyle name="1_tree_터미널1-0_1" xfId="3120"/>
    <cellStyle name="1_tree_터미널1-0_1_1-대구상인-7층-031001" xfId="3121"/>
    <cellStyle name="1_tree_터미널1-0_1_백화점화장실인테리어" xfId="3122"/>
    <cellStyle name="1_tree_터미널1-0_1_백화점화장실인테리어_1-대구상인-7층-031001" xfId="3123"/>
    <cellStyle name="1_tree_터미널1-0_1_울산FITNESS인테리어" xfId="3124"/>
    <cellStyle name="1_tree_터미널1-0_1_울산FITNESS인테리어_1-대구상인-7층-031001" xfId="3125"/>
    <cellStyle name="1_tree_터미널1-0_1_화명조경" xfId="3126"/>
    <cellStyle name="1_tree_터미널1-0_1_화명조경_1-대구상인-7층-031001" xfId="3127"/>
    <cellStyle name="1_tree_터미널1-0_1_화명조경_백화점화장실인테리어" xfId="3128"/>
    <cellStyle name="1_tree_터미널1-0_1_화명조경_백화점화장실인테리어_1-대구상인-7층-031001" xfId="3129"/>
    <cellStyle name="1_tree_터미널1-0_1_화명조경_울산FITNESS인테리어" xfId="3130"/>
    <cellStyle name="1_tree_터미널1-0_1_화명조경_울산FITNESS인테리어_1-대구상인-7층-031001" xfId="3131"/>
    <cellStyle name="1_tree_터미널1-0_1-대구상인-7층-031001" xfId="3132"/>
    <cellStyle name="1_tree_터미널1-0_백화점화장실인테리어" xfId="3133"/>
    <cellStyle name="1_tree_터미널1-0_백화점화장실인테리어_1-대구상인-7층-031001" xfId="3134"/>
    <cellStyle name="1_tree_터미널1-0_설계내역서" xfId="3135"/>
    <cellStyle name="1_tree_터미널1-0_설계내역서_1-대구상인-7층-031001" xfId="3136"/>
    <cellStyle name="1_tree_터미널1-0_설계내역서_백화점화장실인테리어" xfId="3137"/>
    <cellStyle name="1_tree_터미널1-0_설계내역서_백화점화장실인테리어_1-대구상인-7층-031001" xfId="3138"/>
    <cellStyle name="1_tree_터미널1-0_설계내역서_울산FITNESS인테리어" xfId="3139"/>
    <cellStyle name="1_tree_터미널1-0_설계내역서_울산FITNESS인테리어_1-대구상인-7층-031001" xfId="3140"/>
    <cellStyle name="1_tree_터미널1-0_설계내역서_화명조경" xfId="3141"/>
    <cellStyle name="1_tree_터미널1-0_설계내역서_화명조경_1-대구상인-7층-031001" xfId="3142"/>
    <cellStyle name="1_tree_터미널1-0_설계내역서_화명조경_백화점화장실인테리어" xfId="3143"/>
    <cellStyle name="1_tree_터미널1-0_설계내역서_화명조경_백화점화장실인테리어_1-대구상인-7층-031001" xfId="3144"/>
    <cellStyle name="1_tree_터미널1-0_설계내역서_화명조경_울산FITNESS인테리어" xfId="3145"/>
    <cellStyle name="1_tree_터미널1-0_설계내역서_화명조경_울산FITNESS인테리어_1-대구상인-7층-031001" xfId="3146"/>
    <cellStyle name="1_tree_터미널1-0_설계내역서1월7일" xfId="3147"/>
    <cellStyle name="1_tree_터미널1-0_설계내역서1월7일_1-대구상인-7층-031001" xfId="3148"/>
    <cellStyle name="1_tree_터미널1-0_설계내역서1월7일_백화점화장실인테리어" xfId="3149"/>
    <cellStyle name="1_tree_터미널1-0_설계내역서1월7일_백화점화장실인테리어_1-대구상인-7층-031001" xfId="3150"/>
    <cellStyle name="1_tree_터미널1-0_설계내역서1월7일_울산FITNESS인테리어" xfId="3151"/>
    <cellStyle name="1_tree_터미널1-0_설계내역서1월7일_울산FITNESS인테리어_1-대구상인-7층-031001" xfId="3152"/>
    <cellStyle name="1_tree_터미널1-0_설계내역서1월7일_화명조경" xfId="3153"/>
    <cellStyle name="1_tree_터미널1-0_설계내역서1월7일_화명조경_1-대구상인-7층-031001" xfId="3154"/>
    <cellStyle name="1_tree_터미널1-0_설계내역서1월7일_화명조경_백화점화장실인테리어" xfId="3155"/>
    <cellStyle name="1_tree_터미널1-0_설계내역서1월7일_화명조경_백화점화장실인테리어_1-대구상인-7층-031001" xfId="3156"/>
    <cellStyle name="1_tree_터미널1-0_설계내역서1월7일_화명조경_울산FITNESS인테리어" xfId="3157"/>
    <cellStyle name="1_tree_터미널1-0_설계내역서1월7일_화명조경_울산FITNESS인테리어_1-대구상인-7층-031001" xfId="3158"/>
    <cellStyle name="1_tree_터미널1-0_쌍용수량0905" xfId="3159"/>
    <cellStyle name="1_tree_터미널1-0_쌍용수량0905_1-대구상인-7층-031001" xfId="3160"/>
    <cellStyle name="1_tree_터미널1-0_쌍용수량0905_백화점화장실인테리어" xfId="3161"/>
    <cellStyle name="1_tree_터미널1-0_쌍용수량0905_백화점화장실인테리어_1-대구상인-7층-031001" xfId="3162"/>
    <cellStyle name="1_tree_터미널1-0_쌍용수량0905_설계내역서" xfId="3163"/>
    <cellStyle name="1_tree_터미널1-0_쌍용수량0905_설계내역서_1-대구상인-7층-031001" xfId="3164"/>
    <cellStyle name="1_tree_터미널1-0_쌍용수량0905_설계내역서_백화점화장실인테리어" xfId="3165"/>
    <cellStyle name="1_tree_터미널1-0_쌍용수량0905_설계내역서_백화점화장실인테리어_1-대구상인-7층-031001" xfId="3166"/>
    <cellStyle name="1_tree_터미널1-0_쌍용수량0905_설계내역서_울산FITNESS인테리어" xfId="3167"/>
    <cellStyle name="1_tree_터미널1-0_쌍용수량0905_설계내역서_울산FITNESS인테리어_1-대구상인-7층-031001" xfId="3168"/>
    <cellStyle name="1_tree_터미널1-0_쌍용수량0905_설계내역서_화명조경" xfId="3169"/>
    <cellStyle name="1_tree_터미널1-0_쌍용수량0905_설계내역서_화명조경_1-대구상인-7층-031001" xfId="3170"/>
    <cellStyle name="1_tree_터미널1-0_쌍용수량0905_설계내역서_화명조경_백화점화장실인테리어" xfId="3171"/>
    <cellStyle name="1_tree_터미널1-0_쌍용수량0905_설계내역서_화명조경_백화점화장실인테리어_1-대구상인-7층-031001" xfId="3172"/>
    <cellStyle name="1_tree_터미널1-0_쌍용수량0905_설계내역서_화명조경_울산FITNESS인테리어" xfId="3173"/>
    <cellStyle name="1_tree_터미널1-0_쌍용수량0905_설계내역서_화명조경_울산FITNESS인테리어_1-대구상인-7층-031001" xfId="3174"/>
    <cellStyle name="1_tree_터미널1-0_쌍용수량0905_설계내역서1월7일" xfId="3175"/>
    <cellStyle name="1_tree_터미널1-0_쌍용수량0905_설계내역서1월7일_1-대구상인-7층-031001" xfId="3176"/>
    <cellStyle name="1_tree_터미널1-0_쌍용수량0905_설계내역서1월7일_백화점화장실인테리어" xfId="3177"/>
    <cellStyle name="1_tree_터미널1-0_쌍용수량0905_설계내역서1월7일_백화점화장실인테리어_1-대구상인-7층-031001" xfId="3178"/>
    <cellStyle name="1_tree_터미널1-0_쌍용수량0905_설계내역서1월7일_울산FITNESS인테리어" xfId="3179"/>
    <cellStyle name="1_tree_터미널1-0_쌍용수량0905_설계내역서1월7일_울산FITNESS인테리어_1-대구상인-7층-031001" xfId="3180"/>
    <cellStyle name="1_tree_터미널1-0_쌍용수량0905_설계내역서1월7일_화명조경" xfId="3181"/>
    <cellStyle name="1_tree_터미널1-0_쌍용수량0905_설계내역서1월7일_화명조경_1-대구상인-7층-031001" xfId="3182"/>
    <cellStyle name="1_tree_터미널1-0_쌍용수량0905_설계내역서1월7일_화명조경_백화점화장실인테리어" xfId="3183"/>
    <cellStyle name="1_tree_터미널1-0_쌍용수량0905_설계내역서1월7일_화명조경_백화점화장실인테리어_1-대구상인-7층-031001" xfId="3184"/>
    <cellStyle name="1_tree_터미널1-0_쌍용수량0905_설계내역서1월7일_화명조경_울산FITNESS인테리어" xfId="3185"/>
    <cellStyle name="1_tree_터미널1-0_쌍용수량0905_설계내역서1월7일_화명조경_울산FITNESS인테리어_1-대구상인-7층-031001" xfId="3186"/>
    <cellStyle name="1_tree_터미널1-0_쌍용수량0905_울산FITNESS인테리어" xfId="3187"/>
    <cellStyle name="1_tree_터미널1-0_쌍용수량0905_울산FITNESS인테리어_1-대구상인-7층-031001" xfId="3188"/>
    <cellStyle name="1_tree_터미널1-0_쌍용수량0905_화명조경" xfId="3189"/>
    <cellStyle name="1_tree_터미널1-0_쌍용수량0905_화명조경_1-대구상인-7층-031001" xfId="3190"/>
    <cellStyle name="1_tree_터미널1-0_쌍용수량0905_화명조경_백화점화장실인테리어" xfId="3191"/>
    <cellStyle name="1_tree_터미널1-0_쌍용수량0905_화명조경_백화점화장실인테리어_1-대구상인-7층-031001" xfId="3192"/>
    <cellStyle name="1_tree_터미널1-0_쌍용수량0905_화명조경_울산FITNESS인테리어" xfId="3193"/>
    <cellStyle name="1_tree_터미널1-0_쌍용수량0905_화명조경_울산FITNESS인테리어_1-대구상인-7층-031001" xfId="3194"/>
    <cellStyle name="1_tree_터미널1-0_울산FITNESS인테리어" xfId="3195"/>
    <cellStyle name="1_tree_터미널1-0_울산FITNESS인테리어_1-대구상인-7층-031001" xfId="3196"/>
    <cellStyle name="1_tree_터미널1-0_화명조경" xfId="3197"/>
    <cellStyle name="1_tree_터미널1-0_화명조경_1-대구상인-7층-031001" xfId="3198"/>
    <cellStyle name="1_tree_터미널1-0_화명조경_백화점화장실인테리어" xfId="3199"/>
    <cellStyle name="1_tree_터미널1-0_화명조경_백화점화장실인테리어_1-대구상인-7층-031001" xfId="3200"/>
    <cellStyle name="1_tree_터미널1-0_화명조경_울산FITNESS인테리어" xfId="3201"/>
    <cellStyle name="1_tree_터미널1-0_화명조경_울산FITNESS인테리어_1-대구상인-7층-031001" xfId="3202"/>
    <cellStyle name="1_tree_한풍집계" xfId="3203"/>
    <cellStyle name="1_tree_한풍집계_1-대구상인-7층-031001" xfId="3204"/>
    <cellStyle name="1_tree_한풍집계_Sheet1" xfId="3443"/>
    <cellStyle name="1_tree_한풍집계_Sheet1_00갑지" xfId="3444"/>
    <cellStyle name="1_tree_한풍집계_Sheet1_00갑지_1-대구상인-7층-031001" xfId="3445"/>
    <cellStyle name="1_tree_한풍집계_Sheet1_00갑지_백화점화장실인테리어" xfId="3446"/>
    <cellStyle name="1_tree_한풍집계_Sheet1_00갑지_백화점화장실인테리어_1-대구상인-7층-031001" xfId="3447"/>
    <cellStyle name="1_tree_한풍집계_Sheet1_00갑지_설계내역서" xfId="3448"/>
    <cellStyle name="1_tree_한풍집계_Sheet1_00갑지_설계내역서_1-대구상인-7층-031001" xfId="3449"/>
    <cellStyle name="1_tree_한풍집계_Sheet1_00갑지_설계내역서_백화점화장실인테리어" xfId="3450"/>
    <cellStyle name="1_tree_한풍집계_Sheet1_00갑지_설계내역서_백화점화장실인테리어_1-대구상인-7층-031001" xfId="3451"/>
    <cellStyle name="1_tree_한풍집계_Sheet1_00갑지_설계내역서_울산FITNESS인테리어" xfId="3452"/>
    <cellStyle name="1_tree_한풍집계_Sheet1_00갑지_설계내역서_울산FITNESS인테리어_1-대구상인-7층-031001" xfId="3453"/>
    <cellStyle name="1_tree_한풍집계_Sheet1_00갑지_설계내역서_화명조경" xfId="3454"/>
    <cellStyle name="1_tree_한풍집계_Sheet1_00갑지_설계내역서_화명조경_1-대구상인-7층-031001" xfId="3455"/>
    <cellStyle name="1_tree_한풍집계_Sheet1_00갑지_설계내역서_화명조경_백화점화장실인테리어" xfId="3456"/>
    <cellStyle name="1_tree_한풍집계_Sheet1_00갑지_설계내역서_화명조경_백화점화장실인테리어_1-대구상인-7층-031001" xfId="3457"/>
    <cellStyle name="1_tree_한풍집계_Sheet1_00갑지_설계내역서_화명조경_울산FITNESS인테리어" xfId="3458"/>
    <cellStyle name="1_tree_한풍집계_Sheet1_00갑지_설계내역서_화명조경_울산FITNESS인테리어_1-대구상인-7층-031001" xfId="3459"/>
    <cellStyle name="1_tree_한풍집계_Sheet1_00갑지_설계내역서1월7일" xfId="3460"/>
    <cellStyle name="1_tree_한풍집계_Sheet1_00갑지_설계내역서1월7일_1-대구상인-7층-031001" xfId="3461"/>
    <cellStyle name="1_tree_한풍집계_Sheet1_00갑지_설계내역서1월7일_백화점화장실인테리어" xfId="3462"/>
    <cellStyle name="1_tree_한풍집계_Sheet1_00갑지_설계내역서1월7일_백화점화장실인테리어_1-대구상인-7층-031001" xfId="3463"/>
    <cellStyle name="1_tree_한풍집계_Sheet1_00갑지_설계내역서1월7일_울산FITNESS인테리어" xfId="3464"/>
    <cellStyle name="1_tree_한풍집계_Sheet1_00갑지_설계내역서1월7일_울산FITNESS인테리어_1-대구상인-7층-031001" xfId="3465"/>
    <cellStyle name="1_tree_한풍집계_Sheet1_00갑지_설계내역서1월7일_화명조경" xfId="3466"/>
    <cellStyle name="1_tree_한풍집계_Sheet1_00갑지_설계내역서1월7일_화명조경_1-대구상인-7층-031001" xfId="3467"/>
    <cellStyle name="1_tree_한풍집계_Sheet1_00갑지_설계내역서1월7일_화명조경_백화점화장실인테리어" xfId="3468"/>
    <cellStyle name="1_tree_한풍집계_Sheet1_00갑지_설계내역서1월7일_화명조경_백화점화장실인테리어_1-대구상인-7층-031001" xfId="3469"/>
    <cellStyle name="1_tree_한풍집계_Sheet1_00갑지_설계내역서1월7일_화명조경_울산FITNESS인테리어" xfId="3470"/>
    <cellStyle name="1_tree_한풍집계_Sheet1_00갑지_설계내역서1월7일_화명조경_울산FITNESS인테리어_1-대구상인-7층-031001" xfId="3471"/>
    <cellStyle name="1_tree_한풍집계_Sheet1_00갑지_울산FITNESS인테리어" xfId="3472"/>
    <cellStyle name="1_tree_한풍집계_Sheet1_00갑지_울산FITNESS인테리어_1-대구상인-7층-031001" xfId="3473"/>
    <cellStyle name="1_tree_한풍집계_Sheet1_00갑지_화명조경" xfId="3474"/>
    <cellStyle name="1_tree_한풍집계_Sheet1_00갑지_화명조경_1-대구상인-7층-031001" xfId="3475"/>
    <cellStyle name="1_tree_한풍집계_Sheet1_00갑지_화명조경_백화점화장실인테리어" xfId="3476"/>
    <cellStyle name="1_tree_한풍집계_Sheet1_00갑지_화명조경_백화점화장실인테리어_1-대구상인-7층-031001" xfId="3477"/>
    <cellStyle name="1_tree_한풍집계_Sheet1_00갑지_화명조경_울산FITNESS인테리어" xfId="3478"/>
    <cellStyle name="1_tree_한풍집계_Sheet1_00갑지_화명조경_울산FITNESS인테리어_1-대구상인-7층-031001" xfId="3479"/>
    <cellStyle name="1_tree_한풍집계_Sheet1_1-대구상인-7층-031001" xfId="3480"/>
    <cellStyle name="1_tree_한풍집계_Sheet1_과천놀이터설계서" xfId="3481"/>
    <cellStyle name="1_tree_한풍집계_Sheet1_과천놀이터설계서_1-대구상인-7층-031001" xfId="3482"/>
    <cellStyle name="1_tree_한풍집계_Sheet1_과천놀이터설계서_백화점화장실인테리어" xfId="3483"/>
    <cellStyle name="1_tree_한풍집계_Sheet1_과천놀이터설계서_백화점화장실인테리어_1-대구상인-7층-031001" xfId="3484"/>
    <cellStyle name="1_tree_한풍집계_Sheet1_과천놀이터설계서_설계내역서" xfId="3485"/>
    <cellStyle name="1_tree_한풍집계_Sheet1_과천놀이터설계서_설계내역서_1-대구상인-7층-031001" xfId="3486"/>
    <cellStyle name="1_tree_한풍집계_Sheet1_과천놀이터설계서_설계내역서_백화점화장실인테리어" xfId="3487"/>
    <cellStyle name="1_tree_한풍집계_Sheet1_과천놀이터설계서_설계내역서_백화점화장실인테리어_1-대구상인-7층-031001" xfId="3488"/>
    <cellStyle name="1_tree_한풍집계_Sheet1_과천놀이터설계서_설계내역서_울산FITNESS인테리어" xfId="3489"/>
    <cellStyle name="1_tree_한풍집계_Sheet1_과천놀이터설계서_설계내역서_울산FITNESS인테리어_1-대구상인-7층-031001" xfId="3490"/>
    <cellStyle name="1_tree_한풍집계_Sheet1_과천놀이터설계서_설계내역서_화명조경" xfId="3491"/>
    <cellStyle name="1_tree_한풍집계_Sheet1_과천놀이터설계서_설계내역서_화명조경_1-대구상인-7층-031001" xfId="3492"/>
    <cellStyle name="1_tree_한풍집계_Sheet1_과천놀이터설계서_설계내역서_화명조경_백화점화장실인테리어" xfId="3493"/>
    <cellStyle name="1_tree_한풍집계_Sheet1_과천놀이터설계서_설계내역서_화명조경_백화점화장실인테리어_1-대구상인-7층-031001" xfId="3494"/>
    <cellStyle name="1_tree_한풍집계_Sheet1_과천놀이터설계서_설계내역서_화명조경_울산FITNESS인테리어" xfId="3495"/>
    <cellStyle name="1_tree_한풍집계_Sheet1_과천놀이터설계서_설계내역서_화명조경_울산FITNESS인테리어_1-대구상인-7층-031001" xfId="3496"/>
    <cellStyle name="1_tree_한풍집계_Sheet1_과천놀이터설계서_설계내역서1월7일" xfId="3497"/>
    <cellStyle name="1_tree_한풍집계_Sheet1_과천놀이터설계서_설계내역서1월7일_1-대구상인-7층-031001" xfId="3498"/>
    <cellStyle name="1_tree_한풍집계_Sheet1_과천놀이터설계서_설계내역서1월7일_백화점화장실인테리어" xfId="3499"/>
    <cellStyle name="1_tree_한풍집계_Sheet1_과천놀이터설계서_설계내역서1월7일_백화점화장실인테리어_1-대구상인-7층-031001" xfId="3500"/>
    <cellStyle name="1_tree_한풍집계_Sheet1_과천놀이터설계서_설계내역서1월7일_울산FITNESS인테리어" xfId="3501"/>
    <cellStyle name="1_tree_한풍집계_Sheet1_과천놀이터설계서_설계내역서1월7일_울산FITNESS인테리어_1-대구상인-7층-031001" xfId="3502"/>
    <cellStyle name="1_tree_한풍집계_Sheet1_과천놀이터설계서_설계내역서1월7일_화명조경" xfId="3503"/>
    <cellStyle name="1_tree_한풍집계_Sheet1_과천놀이터설계서_설계내역서1월7일_화명조경_1-대구상인-7층-031001" xfId="3504"/>
    <cellStyle name="1_tree_한풍집계_Sheet1_과천놀이터설계서_설계내역서1월7일_화명조경_백화점화장실인테리어" xfId="3505"/>
    <cellStyle name="1_tree_한풍집계_Sheet1_과천놀이터설계서_설계내역서1월7일_화명조경_백화점화장실인테리어_1-대구상인-7층-031001" xfId="3506"/>
    <cellStyle name="1_tree_한풍집계_Sheet1_과천놀이터설계서_설계내역서1월7일_화명조경_울산FITNESS인테리어" xfId="3507"/>
    <cellStyle name="1_tree_한풍집계_Sheet1_과천놀이터설계서_설계내역서1월7일_화명조경_울산FITNESS인테리어_1-대구상인-7층-031001" xfId="3508"/>
    <cellStyle name="1_tree_한풍집계_Sheet1_과천놀이터설계서_울산FITNESS인테리어" xfId="3509"/>
    <cellStyle name="1_tree_한풍집계_Sheet1_과천놀이터설계서_울산FITNESS인테리어_1-대구상인-7층-031001" xfId="3510"/>
    <cellStyle name="1_tree_한풍집계_Sheet1_과천놀이터설계서_화명조경" xfId="3511"/>
    <cellStyle name="1_tree_한풍집계_Sheet1_과천놀이터설계서_화명조경_1-대구상인-7층-031001" xfId="3512"/>
    <cellStyle name="1_tree_한풍집계_Sheet1_과천놀이터설계서_화명조경_백화점화장실인테리어" xfId="3513"/>
    <cellStyle name="1_tree_한풍집계_Sheet1_과천놀이터설계서_화명조경_백화점화장실인테리어_1-대구상인-7층-031001" xfId="3514"/>
    <cellStyle name="1_tree_한풍집계_Sheet1_과천놀이터설계서_화명조경_울산FITNESS인테리어" xfId="3515"/>
    <cellStyle name="1_tree_한풍집계_Sheet1_과천놀이터설계서_화명조경_울산FITNESS인테리어_1-대구상인-7층-031001" xfId="3516"/>
    <cellStyle name="1_tree_한풍집계_Sheet1_백화점화장실인테리어" xfId="3517"/>
    <cellStyle name="1_tree_한풍집계_Sheet1_백화점화장실인테리어_1-대구상인-7층-031001" xfId="3518"/>
    <cellStyle name="1_tree_한풍집계_Sheet1_울산FITNESS인테리어" xfId="3519"/>
    <cellStyle name="1_tree_한풍집계_Sheet1_울산FITNESS인테리어_1-대구상인-7층-031001" xfId="3520"/>
    <cellStyle name="1_tree_한풍집계_Sheet1_총괄갑지" xfId="3521"/>
    <cellStyle name="1_tree_한풍집계_Sheet1_총괄갑지_1-대구상인-7층-031001" xfId="3522"/>
    <cellStyle name="1_tree_한풍집계_Sheet1_총괄갑지_백화점화장실인테리어" xfId="3523"/>
    <cellStyle name="1_tree_한풍집계_Sheet1_총괄갑지_백화점화장실인테리어_1-대구상인-7층-031001" xfId="3524"/>
    <cellStyle name="1_tree_한풍집계_Sheet1_총괄갑지_설계내역서" xfId="3525"/>
    <cellStyle name="1_tree_한풍집계_Sheet1_총괄갑지_설계내역서_1-대구상인-7층-031001" xfId="3526"/>
    <cellStyle name="1_tree_한풍집계_Sheet1_총괄갑지_설계내역서_백화점화장실인테리어" xfId="3527"/>
    <cellStyle name="1_tree_한풍집계_Sheet1_총괄갑지_설계내역서_백화점화장실인테리어_1-대구상인-7층-031001" xfId="3528"/>
    <cellStyle name="1_tree_한풍집계_Sheet1_총괄갑지_설계내역서_울산FITNESS인테리어" xfId="3529"/>
    <cellStyle name="1_tree_한풍집계_Sheet1_총괄갑지_설계내역서_울산FITNESS인테리어_1-대구상인-7층-031001" xfId="3530"/>
    <cellStyle name="1_tree_한풍집계_Sheet1_총괄갑지_설계내역서_화명조경" xfId="3531"/>
    <cellStyle name="1_tree_한풍집계_Sheet1_총괄갑지_설계내역서_화명조경_1-대구상인-7층-031001" xfId="3532"/>
    <cellStyle name="1_tree_한풍집계_Sheet1_총괄갑지_설계내역서_화명조경_백화점화장실인테리어" xfId="3533"/>
    <cellStyle name="1_tree_한풍집계_Sheet1_총괄갑지_설계내역서_화명조경_백화점화장실인테리어_1-대구상인-7층-031001" xfId="3534"/>
    <cellStyle name="1_tree_한풍집계_Sheet1_총괄갑지_설계내역서_화명조경_울산FITNESS인테리어" xfId="3535"/>
    <cellStyle name="1_tree_한풍집계_Sheet1_총괄갑지_설계내역서_화명조경_울산FITNESS인테리어_1-대구상인-7층-031001" xfId="3536"/>
    <cellStyle name="1_tree_한풍집계_Sheet1_총괄갑지_설계내역서1월7일" xfId="3537"/>
    <cellStyle name="1_tree_한풍집계_Sheet1_총괄갑지_설계내역서1월7일_1-대구상인-7층-031001" xfId="3538"/>
    <cellStyle name="1_tree_한풍집계_Sheet1_총괄갑지_설계내역서1월7일_백화점화장실인테리어" xfId="3539"/>
    <cellStyle name="1_tree_한풍집계_Sheet1_총괄갑지_설계내역서1월7일_백화점화장실인테리어_1-대구상인-7층-031001" xfId="3540"/>
    <cellStyle name="1_tree_한풍집계_Sheet1_총괄갑지_설계내역서1월7일_울산FITNESS인테리어" xfId="3541"/>
    <cellStyle name="1_tree_한풍집계_Sheet1_총괄갑지_설계내역서1월7일_울산FITNESS인테리어_1-대구상인-7층-031001" xfId="3542"/>
    <cellStyle name="1_tree_한풍집계_Sheet1_총괄갑지_설계내역서1월7일_화명조경" xfId="3543"/>
    <cellStyle name="1_tree_한풍집계_Sheet1_총괄갑지_설계내역서1월7일_화명조경_1-대구상인-7층-031001" xfId="3544"/>
    <cellStyle name="1_tree_한풍집계_Sheet1_총괄갑지_설계내역서1월7일_화명조경_백화점화장실인테리어" xfId="3545"/>
    <cellStyle name="1_tree_한풍집계_Sheet1_총괄갑지_설계내역서1월7일_화명조경_백화점화장실인테리어_1-대구상인-7층-031001" xfId="3546"/>
    <cellStyle name="1_tree_한풍집계_Sheet1_총괄갑지_설계내역서1월7일_화명조경_울산FITNESS인테리어" xfId="3547"/>
    <cellStyle name="1_tree_한풍집계_Sheet1_총괄갑지_설계내역서1월7일_화명조경_울산FITNESS인테리어_1-대구상인-7층-031001" xfId="3548"/>
    <cellStyle name="1_tree_한풍집계_Sheet1_총괄갑지_울산FITNESS인테리어" xfId="3549"/>
    <cellStyle name="1_tree_한풍집계_Sheet1_총괄갑지_울산FITNESS인테리어_1-대구상인-7층-031001" xfId="3550"/>
    <cellStyle name="1_tree_한풍집계_Sheet1_총괄갑지_화명조경" xfId="3551"/>
    <cellStyle name="1_tree_한풍집계_Sheet1_총괄갑지_화명조경_1-대구상인-7층-031001" xfId="3552"/>
    <cellStyle name="1_tree_한풍집계_Sheet1_총괄갑지_화명조경_백화점화장실인테리어" xfId="3553"/>
    <cellStyle name="1_tree_한풍집계_Sheet1_총괄갑지_화명조경_백화점화장실인테리어_1-대구상인-7층-031001" xfId="3554"/>
    <cellStyle name="1_tree_한풍집계_Sheet1_총괄갑지_화명조경_울산FITNESS인테리어" xfId="3555"/>
    <cellStyle name="1_tree_한풍집계_Sheet1_총괄갑지_화명조경_울산FITNESS인테리어_1-대구상인-7층-031001" xfId="3556"/>
    <cellStyle name="1_tree_한풍집계_Sheet1_총괄내역서" xfId="3557"/>
    <cellStyle name="1_tree_한풍집계_Sheet1_총괄내역서_1-대구상인-7층-031001" xfId="3558"/>
    <cellStyle name="1_tree_한풍집계_Sheet1_총괄내역서_백화점화장실인테리어" xfId="3559"/>
    <cellStyle name="1_tree_한풍집계_Sheet1_총괄내역서_백화점화장실인테리어_1-대구상인-7층-031001" xfId="3560"/>
    <cellStyle name="1_tree_한풍집계_Sheet1_총괄내역서_설계내역서" xfId="3561"/>
    <cellStyle name="1_tree_한풍집계_Sheet1_총괄내역서_설계내역서_1-대구상인-7층-031001" xfId="3562"/>
    <cellStyle name="1_tree_한풍집계_Sheet1_총괄내역서_설계내역서_백화점화장실인테리어" xfId="3563"/>
    <cellStyle name="1_tree_한풍집계_Sheet1_총괄내역서_설계내역서_백화점화장실인테리어_1-대구상인-7층-031001" xfId="3564"/>
    <cellStyle name="1_tree_한풍집계_Sheet1_총괄내역서_설계내역서_울산FITNESS인테리어" xfId="3565"/>
    <cellStyle name="1_tree_한풍집계_Sheet1_총괄내역서_설계내역서_울산FITNESS인테리어_1-대구상인-7층-031001" xfId="3566"/>
    <cellStyle name="1_tree_한풍집계_Sheet1_총괄내역서_설계내역서_화명조경" xfId="3567"/>
    <cellStyle name="1_tree_한풍집계_Sheet1_총괄내역서_설계내역서_화명조경_1-대구상인-7층-031001" xfId="3568"/>
    <cellStyle name="1_tree_한풍집계_Sheet1_총괄내역서_설계내역서_화명조경_백화점화장실인테리어" xfId="3569"/>
    <cellStyle name="1_tree_한풍집계_Sheet1_총괄내역서_설계내역서_화명조경_백화점화장실인테리어_1-대구상인-7층-031001" xfId="3570"/>
    <cellStyle name="1_tree_한풍집계_Sheet1_총괄내역서_설계내역서_화명조경_울산FITNESS인테리어" xfId="3571"/>
    <cellStyle name="1_tree_한풍집계_Sheet1_총괄내역서_설계내역서_화명조경_울산FITNESS인테리어_1-대구상인-7층-031001" xfId="3572"/>
    <cellStyle name="1_tree_한풍집계_Sheet1_총괄내역서_설계내역서1월7일" xfId="3573"/>
    <cellStyle name="1_tree_한풍집계_Sheet1_총괄내역서_설계내역서1월7일_1-대구상인-7층-031001" xfId="3574"/>
    <cellStyle name="1_tree_한풍집계_Sheet1_총괄내역서_설계내역서1월7일_백화점화장실인테리어" xfId="3575"/>
    <cellStyle name="1_tree_한풍집계_Sheet1_총괄내역서_설계내역서1월7일_백화점화장실인테리어_1-대구상인-7층-031001" xfId="3576"/>
    <cellStyle name="1_tree_한풍집계_Sheet1_총괄내역서_설계내역서1월7일_울산FITNESS인테리어" xfId="3577"/>
    <cellStyle name="1_tree_한풍집계_Sheet1_총괄내역서_설계내역서1월7일_울산FITNESS인테리어_1-대구상인-7층-031001" xfId="3578"/>
    <cellStyle name="1_tree_한풍집계_Sheet1_총괄내역서_설계내역서1월7일_화명조경" xfId="3579"/>
    <cellStyle name="1_tree_한풍집계_Sheet1_총괄내역서_설계내역서1월7일_화명조경_1-대구상인-7층-031001" xfId="3580"/>
    <cellStyle name="1_tree_한풍집계_Sheet1_총괄내역서_설계내역서1월7일_화명조경_백화점화장실인테리어" xfId="3581"/>
    <cellStyle name="1_tree_한풍집계_Sheet1_총괄내역서_설계내역서1월7일_화명조경_백화점화장실인테리어_1-대구상인-7층-031001" xfId="3582"/>
    <cellStyle name="1_tree_한풍집계_Sheet1_총괄내역서_설계내역서1월7일_화명조경_울산FITNESS인테리어" xfId="3583"/>
    <cellStyle name="1_tree_한풍집계_Sheet1_총괄내역서_설계내역서1월7일_화명조경_울산FITNESS인테리어_1-대구상인-7층-031001" xfId="3584"/>
    <cellStyle name="1_tree_한풍집계_Sheet1_총괄내역서_울산FITNESS인테리어" xfId="3585"/>
    <cellStyle name="1_tree_한풍집계_Sheet1_총괄내역서_울산FITNESS인테리어_1-대구상인-7층-031001" xfId="3586"/>
    <cellStyle name="1_tree_한풍집계_Sheet1_총괄내역서_화명조경" xfId="3587"/>
    <cellStyle name="1_tree_한풍집계_Sheet1_총괄내역서_화명조경_1-대구상인-7층-031001" xfId="3588"/>
    <cellStyle name="1_tree_한풍집계_Sheet1_총괄내역서_화명조경_백화점화장실인테리어" xfId="3589"/>
    <cellStyle name="1_tree_한풍집계_Sheet1_총괄내역서_화명조경_백화점화장실인테리어_1-대구상인-7층-031001" xfId="3590"/>
    <cellStyle name="1_tree_한풍집계_Sheet1_총괄내역서_화명조경_울산FITNESS인테리어" xfId="3591"/>
    <cellStyle name="1_tree_한풍집계_Sheet1_총괄내역서_화명조경_울산FITNESS인테리어_1-대구상인-7층-031001" xfId="3592"/>
    <cellStyle name="1_tree_한풍집계_Sheet1_화명조경" xfId="3593"/>
    <cellStyle name="1_tree_한풍집계_Sheet1_화명조경_1-대구상인-7층-031001" xfId="3594"/>
    <cellStyle name="1_tree_한풍집계_Sheet1_화명조경_백화점화장실인테리어" xfId="3595"/>
    <cellStyle name="1_tree_한풍집계_Sheet1_화명조경_백화점화장실인테리어_1-대구상인-7층-031001" xfId="3596"/>
    <cellStyle name="1_tree_한풍집계_Sheet1_화명조경_울산FITNESS인테리어" xfId="3597"/>
    <cellStyle name="1_tree_한풍집계_Sheet1_화명조경_울산FITNESS인테리어_1-대구상인-7층-031001" xfId="3598"/>
    <cellStyle name="1_tree_한풍집계_갑지0601" xfId="3205"/>
    <cellStyle name="1_tree_한풍집계_갑지0601_00갑지" xfId="3206"/>
    <cellStyle name="1_tree_한풍집계_갑지0601_00갑지_1-대구상인-7층-031001" xfId="3207"/>
    <cellStyle name="1_tree_한풍집계_갑지0601_00갑지_백화점화장실인테리어" xfId="3208"/>
    <cellStyle name="1_tree_한풍집계_갑지0601_00갑지_백화점화장실인테리어_1-대구상인-7층-031001" xfId="3209"/>
    <cellStyle name="1_tree_한풍집계_갑지0601_00갑지_설계내역서" xfId="3210"/>
    <cellStyle name="1_tree_한풍집계_갑지0601_00갑지_설계내역서_1-대구상인-7층-031001" xfId="3211"/>
    <cellStyle name="1_tree_한풍집계_갑지0601_00갑지_설계내역서_백화점화장실인테리어" xfId="3212"/>
    <cellStyle name="1_tree_한풍집계_갑지0601_00갑지_설계내역서_백화점화장실인테리어_1-대구상인-7층-031001" xfId="3213"/>
    <cellStyle name="1_tree_한풍집계_갑지0601_00갑지_설계내역서_울산FITNESS인테리어" xfId="3214"/>
    <cellStyle name="1_tree_한풍집계_갑지0601_00갑지_설계내역서_울산FITNESS인테리어_1-대구상인-7층-031001" xfId="3215"/>
    <cellStyle name="1_tree_한풍집계_갑지0601_00갑지_설계내역서_화명조경" xfId="3216"/>
    <cellStyle name="1_tree_한풍집계_갑지0601_00갑지_설계내역서_화명조경_1-대구상인-7층-031001" xfId="3217"/>
    <cellStyle name="1_tree_한풍집계_갑지0601_00갑지_설계내역서_화명조경_백화점화장실인테리어" xfId="3218"/>
    <cellStyle name="1_tree_한풍집계_갑지0601_00갑지_설계내역서_화명조경_백화점화장실인테리어_1-대구상인-7층-031001" xfId="3219"/>
    <cellStyle name="1_tree_한풍집계_갑지0601_00갑지_설계내역서_화명조경_울산FITNESS인테리어" xfId="3220"/>
    <cellStyle name="1_tree_한풍집계_갑지0601_00갑지_설계내역서_화명조경_울산FITNESS인테리어_1-대구상인-7층-031001" xfId="3221"/>
    <cellStyle name="1_tree_한풍집계_갑지0601_00갑지_설계내역서1월7일" xfId="3222"/>
    <cellStyle name="1_tree_한풍집계_갑지0601_00갑지_설계내역서1월7일_1-대구상인-7층-031001" xfId="3223"/>
    <cellStyle name="1_tree_한풍집계_갑지0601_00갑지_설계내역서1월7일_백화점화장실인테리어" xfId="3224"/>
    <cellStyle name="1_tree_한풍집계_갑지0601_00갑지_설계내역서1월7일_백화점화장실인테리어_1-대구상인-7층-031001" xfId="3225"/>
    <cellStyle name="1_tree_한풍집계_갑지0601_00갑지_설계내역서1월7일_울산FITNESS인테리어" xfId="3226"/>
    <cellStyle name="1_tree_한풍집계_갑지0601_00갑지_설계내역서1월7일_울산FITNESS인테리어_1-대구상인-7층-031001" xfId="3227"/>
    <cellStyle name="1_tree_한풍집계_갑지0601_00갑지_설계내역서1월7일_화명조경" xfId="3228"/>
    <cellStyle name="1_tree_한풍집계_갑지0601_00갑지_설계내역서1월7일_화명조경_1-대구상인-7층-031001" xfId="3229"/>
    <cellStyle name="1_tree_한풍집계_갑지0601_00갑지_설계내역서1월7일_화명조경_백화점화장실인테리어" xfId="3230"/>
    <cellStyle name="1_tree_한풍집계_갑지0601_00갑지_설계내역서1월7일_화명조경_백화점화장실인테리어_1-대구상인-7층-031001" xfId="3231"/>
    <cellStyle name="1_tree_한풍집계_갑지0601_00갑지_설계내역서1월7일_화명조경_울산FITNESS인테리어" xfId="3232"/>
    <cellStyle name="1_tree_한풍집계_갑지0601_00갑지_설계내역서1월7일_화명조경_울산FITNESS인테리어_1-대구상인-7층-031001" xfId="3233"/>
    <cellStyle name="1_tree_한풍집계_갑지0601_00갑지_울산FITNESS인테리어" xfId="3234"/>
    <cellStyle name="1_tree_한풍집계_갑지0601_00갑지_울산FITNESS인테리어_1-대구상인-7층-031001" xfId="3235"/>
    <cellStyle name="1_tree_한풍집계_갑지0601_00갑지_화명조경" xfId="3236"/>
    <cellStyle name="1_tree_한풍집계_갑지0601_00갑지_화명조경_1-대구상인-7층-031001" xfId="3237"/>
    <cellStyle name="1_tree_한풍집계_갑지0601_00갑지_화명조경_백화점화장실인테리어" xfId="3238"/>
    <cellStyle name="1_tree_한풍집계_갑지0601_00갑지_화명조경_백화점화장실인테리어_1-대구상인-7층-031001" xfId="3239"/>
    <cellStyle name="1_tree_한풍집계_갑지0601_00갑지_화명조경_울산FITNESS인테리어" xfId="3240"/>
    <cellStyle name="1_tree_한풍집계_갑지0601_00갑지_화명조경_울산FITNESS인테리어_1-대구상인-7층-031001" xfId="3241"/>
    <cellStyle name="1_tree_한풍집계_갑지0601_1-대구상인-7층-031001" xfId="3242"/>
    <cellStyle name="1_tree_한풍집계_갑지0601_과천놀이터설계서" xfId="3243"/>
    <cellStyle name="1_tree_한풍집계_갑지0601_과천놀이터설계서_1-대구상인-7층-031001" xfId="3244"/>
    <cellStyle name="1_tree_한풍집계_갑지0601_과천놀이터설계서_백화점화장실인테리어" xfId="3245"/>
    <cellStyle name="1_tree_한풍집계_갑지0601_과천놀이터설계서_백화점화장실인테리어_1-대구상인-7층-031001" xfId="3246"/>
    <cellStyle name="1_tree_한풍집계_갑지0601_과천놀이터설계서_설계내역서" xfId="3247"/>
    <cellStyle name="1_tree_한풍집계_갑지0601_과천놀이터설계서_설계내역서_1-대구상인-7층-031001" xfId="3248"/>
    <cellStyle name="1_tree_한풍집계_갑지0601_과천놀이터설계서_설계내역서_백화점화장실인테리어" xfId="3249"/>
    <cellStyle name="1_tree_한풍집계_갑지0601_과천놀이터설계서_설계내역서_백화점화장실인테리어_1-대구상인-7층-031001" xfId="3250"/>
    <cellStyle name="1_tree_한풍집계_갑지0601_과천놀이터설계서_설계내역서_울산FITNESS인테리어" xfId="3251"/>
    <cellStyle name="1_tree_한풍집계_갑지0601_과천놀이터설계서_설계내역서_울산FITNESS인테리어_1-대구상인-7층-031001" xfId="3252"/>
    <cellStyle name="1_tree_한풍집계_갑지0601_과천놀이터설계서_설계내역서_화명조경" xfId="3253"/>
    <cellStyle name="1_tree_한풍집계_갑지0601_과천놀이터설계서_설계내역서_화명조경_1-대구상인-7층-031001" xfId="3254"/>
    <cellStyle name="1_tree_한풍집계_갑지0601_과천놀이터설계서_설계내역서_화명조경_백화점화장실인테리어" xfId="3255"/>
    <cellStyle name="1_tree_한풍집계_갑지0601_과천놀이터설계서_설계내역서_화명조경_백화점화장실인테리어_1-대구상인-7층-031001" xfId="3256"/>
    <cellStyle name="1_tree_한풍집계_갑지0601_과천놀이터설계서_설계내역서_화명조경_울산FITNESS인테리어" xfId="3257"/>
    <cellStyle name="1_tree_한풍집계_갑지0601_과천놀이터설계서_설계내역서_화명조경_울산FITNESS인테리어_1-대구상인-7층-031001" xfId="3258"/>
    <cellStyle name="1_tree_한풍집계_갑지0601_과천놀이터설계서_설계내역서1월7일" xfId="3259"/>
    <cellStyle name="1_tree_한풍집계_갑지0601_과천놀이터설계서_설계내역서1월7일_1-대구상인-7층-031001" xfId="3260"/>
    <cellStyle name="1_tree_한풍집계_갑지0601_과천놀이터설계서_설계내역서1월7일_백화점화장실인테리어" xfId="3261"/>
    <cellStyle name="1_tree_한풍집계_갑지0601_과천놀이터설계서_설계내역서1월7일_백화점화장실인테리어_1-대구상인-7층-031001" xfId="3262"/>
    <cellStyle name="1_tree_한풍집계_갑지0601_과천놀이터설계서_설계내역서1월7일_울산FITNESS인테리어" xfId="3263"/>
    <cellStyle name="1_tree_한풍집계_갑지0601_과천놀이터설계서_설계내역서1월7일_울산FITNESS인테리어_1-대구상인-7층-031001" xfId="3264"/>
    <cellStyle name="1_tree_한풍집계_갑지0601_과천놀이터설계서_설계내역서1월7일_화명조경" xfId="3265"/>
    <cellStyle name="1_tree_한풍집계_갑지0601_과천놀이터설계서_설계내역서1월7일_화명조경_1-대구상인-7층-031001" xfId="3266"/>
    <cellStyle name="1_tree_한풍집계_갑지0601_과천놀이터설계서_설계내역서1월7일_화명조경_백화점화장실인테리어" xfId="3267"/>
    <cellStyle name="1_tree_한풍집계_갑지0601_과천놀이터설계서_설계내역서1월7일_화명조경_백화점화장실인테리어_1-대구상인-7층-031001" xfId="3268"/>
    <cellStyle name="1_tree_한풍집계_갑지0601_과천놀이터설계서_설계내역서1월7일_화명조경_울산FITNESS인테리어" xfId="3269"/>
    <cellStyle name="1_tree_한풍집계_갑지0601_과천놀이터설계서_설계내역서1월7일_화명조경_울산FITNESS인테리어_1-대구상인-7층-031001" xfId="3270"/>
    <cellStyle name="1_tree_한풍집계_갑지0601_과천놀이터설계서_울산FITNESS인테리어" xfId="3271"/>
    <cellStyle name="1_tree_한풍집계_갑지0601_과천놀이터설계서_울산FITNESS인테리어_1-대구상인-7층-031001" xfId="3272"/>
    <cellStyle name="1_tree_한풍집계_갑지0601_과천놀이터설계서_화명조경" xfId="3273"/>
    <cellStyle name="1_tree_한풍집계_갑지0601_과천놀이터설계서_화명조경_1-대구상인-7층-031001" xfId="3274"/>
    <cellStyle name="1_tree_한풍집계_갑지0601_과천놀이터설계서_화명조경_백화점화장실인테리어" xfId="3275"/>
    <cellStyle name="1_tree_한풍집계_갑지0601_과천놀이터설계서_화명조경_백화점화장실인테리어_1-대구상인-7층-031001" xfId="3276"/>
    <cellStyle name="1_tree_한풍집계_갑지0601_과천놀이터설계서_화명조경_울산FITNESS인테리어" xfId="3277"/>
    <cellStyle name="1_tree_한풍집계_갑지0601_과천놀이터설계서_화명조경_울산FITNESS인테리어_1-대구상인-7층-031001" xfId="3278"/>
    <cellStyle name="1_tree_한풍집계_갑지0601_백화점화장실인테리어" xfId="3279"/>
    <cellStyle name="1_tree_한풍집계_갑지0601_백화점화장실인테리어_1-대구상인-7층-031001" xfId="3280"/>
    <cellStyle name="1_tree_한풍집계_갑지0601_울산FITNESS인테리어" xfId="3281"/>
    <cellStyle name="1_tree_한풍집계_갑지0601_울산FITNESS인테리어_1-대구상인-7층-031001" xfId="3282"/>
    <cellStyle name="1_tree_한풍집계_갑지0601_총괄갑지" xfId="3283"/>
    <cellStyle name="1_tree_한풍집계_갑지0601_총괄갑지_1-대구상인-7층-031001" xfId="3284"/>
    <cellStyle name="1_tree_한풍집계_갑지0601_총괄갑지_백화점화장실인테리어" xfId="3285"/>
    <cellStyle name="1_tree_한풍집계_갑지0601_총괄갑지_백화점화장실인테리어_1-대구상인-7층-031001" xfId="3286"/>
    <cellStyle name="1_tree_한풍집계_갑지0601_총괄갑지_설계내역서" xfId="3287"/>
    <cellStyle name="1_tree_한풍집계_갑지0601_총괄갑지_설계내역서_1-대구상인-7층-031001" xfId="3288"/>
    <cellStyle name="1_tree_한풍집계_갑지0601_총괄갑지_설계내역서_백화점화장실인테리어" xfId="3289"/>
    <cellStyle name="1_tree_한풍집계_갑지0601_총괄갑지_설계내역서_백화점화장실인테리어_1-대구상인-7층-031001" xfId="3290"/>
    <cellStyle name="1_tree_한풍집계_갑지0601_총괄갑지_설계내역서_울산FITNESS인테리어" xfId="3291"/>
    <cellStyle name="1_tree_한풍집계_갑지0601_총괄갑지_설계내역서_울산FITNESS인테리어_1-대구상인-7층-031001" xfId="3292"/>
    <cellStyle name="1_tree_한풍집계_갑지0601_총괄갑지_설계내역서_화명조경" xfId="3293"/>
    <cellStyle name="1_tree_한풍집계_갑지0601_총괄갑지_설계내역서_화명조경_1-대구상인-7층-031001" xfId="3294"/>
    <cellStyle name="1_tree_한풍집계_갑지0601_총괄갑지_설계내역서_화명조경_백화점화장실인테리어" xfId="3295"/>
    <cellStyle name="1_tree_한풍집계_갑지0601_총괄갑지_설계내역서_화명조경_백화점화장실인테리어_1-대구상인-7층-031001" xfId="3296"/>
    <cellStyle name="1_tree_한풍집계_갑지0601_총괄갑지_설계내역서_화명조경_울산FITNESS인테리어" xfId="3297"/>
    <cellStyle name="1_tree_한풍집계_갑지0601_총괄갑지_설계내역서_화명조경_울산FITNESS인테리어_1-대구상인-7층-031001" xfId="3298"/>
    <cellStyle name="1_tree_한풍집계_갑지0601_총괄갑지_설계내역서1월7일" xfId="3299"/>
    <cellStyle name="1_tree_한풍집계_갑지0601_총괄갑지_설계내역서1월7일_1-대구상인-7층-031001" xfId="3300"/>
    <cellStyle name="1_tree_한풍집계_갑지0601_총괄갑지_설계내역서1월7일_백화점화장실인테리어" xfId="3301"/>
    <cellStyle name="1_tree_한풍집계_갑지0601_총괄갑지_설계내역서1월7일_백화점화장실인테리어_1-대구상인-7층-031001" xfId="3302"/>
    <cellStyle name="1_tree_한풍집계_갑지0601_총괄갑지_설계내역서1월7일_울산FITNESS인테리어" xfId="3303"/>
    <cellStyle name="1_tree_한풍집계_갑지0601_총괄갑지_설계내역서1월7일_울산FITNESS인테리어_1-대구상인-7층-031001" xfId="3304"/>
    <cellStyle name="1_tree_한풍집계_갑지0601_총괄갑지_설계내역서1월7일_화명조경" xfId="3305"/>
    <cellStyle name="1_tree_한풍집계_갑지0601_총괄갑지_설계내역서1월7일_화명조경_1-대구상인-7층-031001" xfId="3306"/>
    <cellStyle name="1_tree_한풍집계_갑지0601_총괄갑지_설계내역서1월7일_화명조경_백화점화장실인테리어" xfId="3307"/>
    <cellStyle name="1_tree_한풍집계_갑지0601_총괄갑지_설계내역서1월7일_화명조경_백화점화장실인테리어_1-대구상인-7층-031001" xfId="3308"/>
    <cellStyle name="1_tree_한풍집계_갑지0601_총괄갑지_설계내역서1월7일_화명조경_울산FITNESS인테리어" xfId="3309"/>
    <cellStyle name="1_tree_한풍집계_갑지0601_총괄갑지_설계내역서1월7일_화명조경_울산FITNESS인테리어_1-대구상인-7층-031001" xfId="3310"/>
    <cellStyle name="1_tree_한풍집계_갑지0601_총괄갑지_울산FITNESS인테리어" xfId="3311"/>
    <cellStyle name="1_tree_한풍집계_갑지0601_총괄갑지_울산FITNESS인테리어_1-대구상인-7층-031001" xfId="3312"/>
    <cellStyle name="1_tree_한풍집계_갑지0601_총괄갑지_화명조경" xfId="3313"/>
    <cellStyle name="1_tree_한풍집계_갑지0601_총괄갑지_화명조경_1-대구상인-7층-031001" xfId="3314"/>
    <cellStyle name="1_tree_한풍집계_갑지0601_총괄갑지_화명조경_백화점화장실인테리어" xfId="3315"/>
    <cellStyle name="1_tree_한풍집계_갑지0601_총괄갑지_화명조경_백화점화장실인테리어_1-대구상인-7층-031001" xfId="3316"/>
    <cellStyle name="1_tree_한풍집계_갑지0601_총괄갑지_화명조경_울산FITNESS인테리어" xfId="3317"/>
    <cellStyle name="1_tree_한풍집계_갑지0601_총괄갑지_화명조경_울산FITNESS인테리어_1-대구상인-7층-031001" xfId="3318"/>
    <cellStyle name="1_tree_한풍집계_갑지0601_총괄내역서" xfId="3319"/>
    <cellStyle name="1_tree_한풍집계_갑지0601_총괄내역서_1-대구상인-7층-031001" xfId="3320"/>
    <cellStyle name="1_tree_한풍집계_갑지0601_총괄내역서_백화점화장실인테리어" xfId="3321"/>
    <cellStyle name="1_tree_한풍집계_갑지0601_총괄내역서_백화점화장실인테리어_1-대구상인-7층-031001" xfId="3322"/>
    <cellStyle name="1_tree_한풍집계_갑지0601_총괄내역서_설계내역서" xfId="3323"/>
    <cellStyle name="1_tree_한풍집계_갑지0601_총괄내역서_설계내역서_1-대구상인-7층-031001" xfId="3324"/>
    <cellStyle name="1_tree_한풍집계_갑지0601_총괄내역서_설계내역서_백화점화장실인테리어" xfId="3325"/>
    <cellStyle name="1_tree_한풍집계_갑지0601_총괄내역서_설계내역서_백화점화장실인테리어_1-대구상인-7층-031001" xfId="3326"/>
    <cellStyle name="1_tree_한풍집계_갑지0601_총괄내역서_설계내역서_울산FITNESS인테리어" xfId="3327"/>
    <cellStyle name="1_tree_한풍집계_갑지0601_총괄내역서_설계내역서_울산FITNESS인테리어_1-대구상인-7층-031001" xfId="3328"/>
    <cellStyle name="1_tree_한풍집계_갑지0601_총괄내역서_설계내역서_화명조경" xfId="3329"/>
    <cellStyle name="1_tree_한풍집계_갑지0601_총괄내역서_설계내역서_화명조경_1-대구상인-7층-031001" xfId="3330"/>
    <cellStyle name="1_tree_한풍집계_갑지0601_총괄내역서_설계내역서_화명조경_백화점화장실인테리어" xfId="3331"/>
    <cellStyle name="1_tree_한풍집계_갑지0601_총괄내역서_설계내역서_화명조경_백화점화장실인테리어_1-대구상인-7층-031001" xfId="3332"/>
    <cellStyle name="1_tree_한풍집계_갑지0601_총괄내역서_설계내역서_화명조경_울산FITNESS인테리어" xfId="3333"/>
    <cellStyle name="1_tree_한풍집계_갑지0601_총괄내역서_설계내역서_화명조경_울산FITNESS인테리어_1-대구상인-7층-031001" xfId="3334"/>
    <cellStyle name="1_tree_한풍집계_갑지0601_총괄내역서_설계내역서1월7일" xfId="3335"/>
    <cellStyle name="1_tree_한풍집계_갑지0601_총괄내역서_설계내역서1월7일_1-대구상인-7층-031001" xfId="3336"/>
    <cellStyle name="1_tree_한풍집계_갑지0601_총괄내역서_설계내역서1월7일_백화점화장실인테리어" xfId="3337"/>
    <cellStyle name="1_tree_한풍집계_갑지0601_총괄내역서_설계내역서1월7일_백화점화장실인테리어_1-대구상인-7층-031001" xfId="3338"/>
    <cellStyle name="1_tree_한풍집계_갑지0601_총괄내역서_설계내역서1월7일_울산FITNESS인테리어" xfId="3339"/>
    <cellStyle name="1_tree_한풍집계_갑지0601_총괄내역서_설계내역서1월7일_울산FITNESS인테리어_1-대구상인-7층-031001" xfId="3340"/>
    <cellStyle name="1_tree_한풍집계_갑지0601_총괄내역서_설계내역서1월7일_화명조경" xfId="3341"/>
    <cellStyle name="1_tree_한풍집계_갑지0601_총괄내역서_설계내역서1월7일_화명조경_1-대구상인-7층-031001" xfId="3342"/>
    <cellStyle name="1_tree_한풍집계_갑지0601_총괄내역서_설계내역서1월7일_화명조경_백화점화장실인테리어" xfId="3343"/>
    <cellStyle name="1_tree_한풍집계_갑지0601_총괄내역서_설계내역서1월7일_화명조경_백화점화장실인테리어_1-대구상인-7층-031001" xfId="3344"/>
    <cellStyle name="1_tree_한풍집계_갑지0601_총괄내역서_설계내역서1월7일_화명조경_울산FITNESS인테리어" xfId="3345"/>
    <cellStyle name="1_tree_한풍집계_갑지0601_총괄내역서_설계내역서1월7일_화명조경_울산FITNESS인테리어_1-대구상인-7층-031001" xfId="3346"/>
    <cellStyle name="1_tree_한풍집계_갑지0601_총괄내역서_울산FITNESS인테리어" xfId="3347"/>
    <cellStyle name="1_tree_한풍집계_갑지0601_총괄내역서_울산FITNESS인테리어_1-대구상인-7층-031001" xfId="3348"/>
    <cellStyle name="1_tree_한풍집계_갑지0601_총괄내역서_화명조경" xfId="3349"/>
    <cellStyle name="1_tree_한풍집계_갑지0601_총괄내역서_화명조경_1-대구상인-7층-031001" xfId="3350"/>
    <cellStyle name="1_tree_한풍집계_갑지0601_총괄내역서_화명조경_백화점화장실인테리어" xfId="3351"/>
    <cellStyle name="1_tree_한풍집계_갑지0601_총괄내역서_화명조경_백화점화장실인테리어_1-대구상인-7층-031001" xfId="3352"/>
    <cellStyle name="1_tree_한풍집계_갑지0601_총괄내역서_화명조경_울산FITNESS인테리어" xfId="3353"/>
    <cellStyle name="1_tree_한풍집계_갑지0601_총괄내역서_화명조경_울산FITNESS인테리어_1-대구상인-7층-031001" xfId="3354"/>
    <cellStyle name="1_tree_한풍집계_갑지0601_화명조경" xfId="3355"/>
    <cellStyle name="1_tree_한풍집계_갑지0601_화명조경_1-대구상인-7층-031001" xfId="3356"/>
    <cellStyle name="1_tree_한풍집계_갑지0601_화명조경_백화점화장실인테리어" xfId="3357"/>
    <cellStyle name="1_tree_한풍집계_갑지0601_화명조경_백화점화장실인테리어_1-대구상인-7층-031001" xfId="3358"/>
    <cellStyle name="1_tree_한풍집계_갑지0601_화명조경_울산FITNESS인테리어" xfId="3359"/>
    <cellStyle name="1_tree_한풍집계_갑지0601_화명조경_울산FITNESS인테리어_1-대구상인-7층-031001" xfId="3360"/>
    <cellStyle name="1_tree_한풍집계_백화점화장실인테리어" xfId="3361"/>
    <cellStyle name="1_tree_한풍집계_백화점화장실인테리어_1-대구상인-7층-031001" xfId="3362"/>
    <cellStyle name="1_tree_한풍집계_설계내역서" xfId="3363"/>
    <cellStyle name="1_tree_한풍집계_설계내역서_1-대구상인-7층-031001" xfId="3364"/>
    <cellStyle name="1_tree_한풍집계_설계내역서_백화점화장실인테리어" xfId="3365"/>
    <cellStyle name="1_tree_한풍집계_설계내역서_백화점화장실인테리어_1-대구상인-7층-031001" xfId="3366"/>
    <cellStyle name="1_tree_한풍집계_설계내역서_울산FITNESS인테리어" xfId="3367"/>
    <cellStyle name="1_tree_한풍집계_설계내역서_울산FITNESS인테리어_1-대구상인-7층-031001" xfId="3368"/>
    <cellStyle name="1_tree_한풍집계_설계내역서_화명조경" xfId="3369"/>
    <cellStyle name="1_tree_한풍집계_설계내역서_화명조경_1-대구상인-7층-031001" xfId="3370"/>
    <cellStyle name="1_tree_한풍집계_설계내역서_화명조경_백화점화장실인테리어" xfId="3371"/>
    <cellStyle name="1_tree_한풍집계_설계내역서_화명조경_백화점화장실인테리어_1-대구상인-7층-031001" xfId="3372"/>
    <cellStyle name="1_tree_한풍집계_설계내역서_화명조경_울산FITNESS인테리어" xfId="3373"/>
    <cellStyle name="1_tree_한풍집계_설계내역서_화명조경_울산FITNESS인테리어_1-대구상인-7층-031001" xfId="3374"/>
    <cellStyle name="1_tree_한풍집계_설계내역서1월7일" xfId="3375"/>
    <cellStyle name="1_tree_한풍집계_설계내역서1월7일_1-대구상인-7층-031001" xfId="3376"/>
    <cellStyle name="1_tree_한풍집계_설계내역서1월7일_백화점화장실인테리어" xfId="3377"/>
    <cellStyle name="1_tree_한풍집계_설계내역서1월7일_백화점화장실인테리어_1-대구상인-7층-031001" xfId="3378"/>
    <cellStyle name="1_tree_한풍집계_설계내역서1월7일_울산FITNESS인테리어" xfId="3379"/>
    <cellStyle name="1_tree_한풍집계_설계내역서1월7일_울산FITNESS인테리어_1-대구상인-7층-031001" xfId="3380"/>
    <cellStyle name="1_tree_한풍집계_설계내역서1월7일_화명조경" xfId="3381"/>
    <cellStyle name="1_tree_한풍집계_설계내역서1월7일_화명조경_1-대구상인-7층-031001" xfId="3382"/>
    <cellStyle name="1_tree_한풍집계_설계내역서1월7일_화명조경_백화점화장실인테리어" xfId="3383"/>
    <cellStyle name="1_tree_한풍집계_설계내역서1월7일_화명조경_백화점화장실인테리어_1-대구상인-7층-031001" xfId="3384"/>
    <cellStyle name="1_tree_한풍집계_설계내역서1월7일_화명조경_울산FITNESS인테리어" xfId="3385"/>
    <cellStyle name="1_tree_한풍집계_설계내역서1월7일_화명조경_울산FITNESS인테리어_1-대구상인-7층-031001" xfId="3386"/>
    <cellStyle name="1_tree_한풍집계_쌍용수량0905" xfId="3387"/>
    <cellStyle name="1_tree_한풍집계_쌍용수량0905_1-대구상인-7층-031001" xfId="3388"/>
    <cellStyle name="1_tree_한풍집계_쌍용수량0905_백화점화장실인테리어" xfId="3389"/>
    <cellStyle name="1_tree_한풍집계_쌍용수량0905_백화점화장실인테리어_1-대구상인-7층-031001" xfId="3390"/>
    <cellStyle name="1_tree_한풍집계_쌍용수량0905_설계내역서" xfId="3391"/>
    <cellStyle name="1_tree_한풍집계_쌍용수량0905_설계내역서_1-대구상인-7층-031001" xfId="3392"/>
    <cellStyle name="1_tree_한풍집계_쌍용수량0905_설계내역서_백화점화장실인테리어" xfId="3393"/>
    <cellStyle name="1_tree_한풍집계_쌍용수량0905_설계내역서_백화점화장실인테리어_1-대구상인-7층-031001" xfId="3394"/>
    <cellStyle name="1_tree_한풍집계_쌍용수량0905_설계내역서_울산FITNESS인테리어" xfId="3395"/>
    <cellStyle name="1_tree_한풍집계_쌍용수량0905_설계내역서_울산FITNESS인테리어_1-대구상인-7층-031001" xfId="3396"/>
    <cellStyle name="1_tree_한풍집계_쌍용수량0905_설계내역서_화명조경" xfId="3397"/>
    <cellStyle name="1_tree_한풍집계_쌍용수량0905_설계내역서_화명조경_1-대구상인-7층-031001" xfId="3398"/>
    <cellStyle name="1_tree_한풍집계_쌍용수량0905_설계내역서_화명조경_백화점화장실인테리어" xfId="3399"/>
    <cellStyle name="1_tree_한풍집계_쌍용수량0905_설계내역서_화명조경_백화점화장실인테리어_1-대구상인-7층-031001" xfId="3400"/>
    <cellStyle name="1_tree_한풍집계_쌍용수량0905_설계내역서_화명조경_울산FITNESS인테리어" xfId="3401"/>
    <cellStyle name="1_tree_한풍집계_쌍용수량0905_설계내역서_화명조경_울산FITNESS인테리어_1-대구상인-7층-031001" xfId="3402"/>
    <cellStyle name="1_tree_한풍집계_쌍용수량0905_설계내역서1월7일" xfId="3403"/>
    <cellStyle name="1_tree_한풍집계_쌍용수량0905_설계내역서1월7일_1-대구상인-7층-031001" xfId="3404"/>
    <cellStyle name="1_tree_한풍집계_쌍용수량0905_설계내역서1월7일_백화점화장실인테리어" xfId="3405"/>
    <cellStyle name="1_tree_한풍집계_쌍용수량0905_설계내역서1월7일_백화점화장실인테리어_1-대구상인-7층-031001" xfId="3406"/>
    <cellStyle name="1_tree_한풍집계_쌍용수량0905_설계내역서1월7일_울산FITNESS인테리어" xfId="3407"/>
    <cellStyle name="1_tree_한풍집계_쌍용수량0905_설계내역서1월7일_울산FITNESS인테리어_1-대구상인-7층-031001" xfId="3408"/>
    <cellStyle name="1_tree_한풍집계_쌍용수량0905_설계내역서1월7일_화명조경" xfId="3409"/>
    <cellStyle name="1_tree_한풍집계_쌍용수량0905_설계내역서1월7일_화명조경_1-대구상인-7층-031001" xfId="3410"/>
    <cellStyle name="1_tree_한풍집계_쌍용수량0905_설계내역서1월7일_화명조경_백화점화장실인테리어" xfId="3411"/>
    <cellStyle name="1_tree_한풍집계_쌍용수량0905_설계내역서1월7일_화명조경_백화점화장실인테리어_1-대구상인-7층-031001" xfId="3412"/>
    <cellStyle name="1_tree_한풍집계_쌍용수량0905_설계내역서1월7일_화명조경_울산FITNESS인테리어" xfId="3413"/>
    <cellStyle name="1_tree_한풍집계_쌍용수량0905_설계내역서1월7일_화명조경_울산FITNESS인테리어_1-대구상인-7층-031001" xfId="3414"/>
    <cellStyle name="1_tree_한풍집계_쌍용수량0905_울산FITNESS인테리어" xfId="3415"/>
    <cellStyle name="1_tree_한풍집계_쌍용수량0905_울산FITNESS인테리어_1-대구상인-7층-031001" xfId="3416"/>
    <cellStyle name="1_tree_한풍집계_쌍용수량0905_화명조경" xfId="3417"/>
    <cellStyle name="1_tree_한풍집계_쌍용수량0905_화명조경_1-대구상인-7층-031001" xfId="3418"/>
    <cellStyle name="1_tree_한풍집계_쌍용수량0905_화명조경_백화점화장실인테리어" xfId="3419"/>
    <cellStyle name="1_tree_한풍집계_쌍용수량0905_화명조경_백화점화장실인테리어_1-대구상인-7층-031001" xfId="3420"/>
    <cellStyle name="1_tree_한풍집계_쌍용수량0905_화명조경_울산FITNESS인테리어" xfId="3421"/>
    <cellStyle name="1_tree_한풍집계_쌍용수량0905_화명조경_울산FITNESS인테리어_1-대구상인-7층-031001" xfId="3422"/>
    <cellStyle name="1_tree_한풍집계_울산FITNESS인테리어" xfId="3423"/>
    <cellStyle name="1_tree_한풍집계_울산FITNESS인테리어_1-대구상인-7층-031001" xfId="3424"/>
    <cellStyle name="1_tree_한풍집계_터미널1-0" xfId="3425"/>
    <cellStyle name="1_tree_한풍집계_터미널1-0_1-대구상인-7층-031001" xfId="3426"/>
    <cellStyle name="1_tree_한풍집계_터미널1-0_백화점화장실인테리어" xfId="3427"/>
    <cellStyle name="1_tree_한풍집계_터미널1-0_백화점화장실인테리어_1-대구상인-7층-031001" xfId="3428"/>
    <cellStyle name="1_tree_한풍집계_터미널1-0_울산FITNESS인테리어" xfId="3429"/>
    <cellStyle name="1_tree_한풍집계_터미널1-0_울산FITNESS인테리어_1-대구상인-7층-031001" xfId="3430"/>
    <cellStyle name="1_tree_한풍집계_터미널1-0_화명조경" xfId="3431"/>
    <cellStyle name="1_tree_한풍집계_터미널1-0_화명조경_1-대구상인-7층-031001" xfId="3432"/>
    <cellStyle name="1_tree_한풍집계_터미널1-0_화명조경_백화점화장실인테리어" xfId="3433"/>
    <cellStyle name="1_tree_한풍집계_터미널1-0_화명조경_백화점화장실인테리어_1-대구상인-7층-031001" xfId="3434"/>
    <cellStyle name="1_tree_한풍집계_터미널1-0_화명조경_울산FITNESS인테리어" xfId="3435"/>
    <cellStyle name="1_tree_한풍집계_터미널1-0_화명조경_울산FITNESS인테리어_1-대구상인-7층-031001" xfId="3436"/>
    <cellStyle name="1_tree_한풍집계_화명조경" xfId="3437"/>
    <cellStyle name="1_tree_한풍집계_화명조경_1-대구상인-7층-031001" xfId="3438"/>
    <cellStyle name="1_tree_한풍집계_화명조경_백화점화장실인테리어" xfId="3439"/>
    <cellStyle name="1_tree_한풍집계_화명조경_백화점화장실인테리어_1-대구상인-7층-031001" xfId="3440"/>
    <cellStyle name="1_tree_한풍집계_화명조경_울산FITNESS인테리어" xfId="3441"/>
    <cellStyle name="1_tree_한풍집계_화명조경_울산FITNESS인테리어_1-대구상인-7층-031001" xfId="3442"/>
    <cellStyle name="1_tree_화명조경" xfId="3599"/>
    <cellStyle name="1_tree_화명조경_1-대구상인-7층-031001" xfId="3600"/>
    <cellStyle name="1_tree_화명조경_백화점화장실인테리어" xfId="3601"/>
    <cellStyle name="1_tree_화명조경_백화점화장실인테리어_1-대구상인-7층-031001" xfId="3602"/>
    <cellStyle name="1_tree_화명조경_울산FITNESS인테리어" xfId="3603"/>
    <cellStyle name="1_tree_화명조경_울산FITNESS인테리어_1-대구상인-7층-031001" xfId="3604"/>
    <cellStyle name="1_남해총괄표" xfId="1546"/>
    <cellStyle name="1_남해총괄표_1-대구상인-7층-031001" xfId="1547"/>
    <cellStyle name="1_남해총괄표_백화점화장실인테리어" xfId="1548"/>
    <cellStyle name="1_남해총괄표_백화점화장실인테리어_1-대구상인-7층-031001" xfId="1549"/>
    <cellStyle name="1_남해총괄표_설계내역서" xfId="1550"/>
    <cellStyle name="1_남해총괄표_설계내역서_1-대구상인-7층-031001" xfId="1551"/>
    <cellStyle name="1_남해총괄표_설계내역서_백화점화장실인테리어" xfId="1552"/>
    <cellStyle name="1_남해총괄표_설계내역서_백화점화장실인테리어_1-대구상인-7층-031001" xfId="1553"/>
    <cellStyle name="1_남해총괄표_설계내역서_울산FITNESS인테리어" xfId="1554"/>
    <cellStyle name="1_남해총괄표_설계내역서_울산FITNESS인테리어_1-대구상인-7층-031001" xfId="1555"/>
    <cellStyle name="1_남해총괄표_설계내역서_화명조경" xfId="1556"/>
    <cellStyle name="1_남해총괄표_설계내역서_화명조경_1-대구상인-7층-031001" xfId="1557"/>
    <cellStyle name="1_남해총괄표_설계내역서_화명조경_백화점화장실인테리어" xfId="1558"/>
    <cellStyle name="1_남해총괄표_설계내역서_화명조경_백화점화장실인테리어_1-대구상인-7층-031001" xfId="1559"/>
    <cellStyle name="1_남해총괄표_설계내역서_화명조경_울산FITNESS인테리어" xfId="1560"/>
    <cellStyle name="1_남해총괄표_설계내역서_화명조경_울산FITNESS인테리어_1-대구상인-7층-031001" xfId="1561"/>
    <cellStyle name="1_남해총괄표_설계내역서1월7일" xfId="1562"/>
    <cellStyle name="1_남해총괄표_설계내역서1월7일_1-대구상인-7층-031001" xfId="1563"/>
    <cellStyle name="1_남해총괄표_설계내역서1월7일_백화점화장실인테리어" xfId="1564"/>
    <cellStyle name="1_남해총괄표_설계내역서1월7일_백화점화장실인테리어_1-대구상인-7층-031001" xfId="1565"/>
    <cellStyle name="1_남해총괄표_설계내역서1월7일_울산FITNESS인테리어" xfId="1566"/>
    <cellStyle name="1_남해총괄표_설계내역서1월7일_울산FITNESS인테리어_1-대구상인-7층-031001" xfId="1567"/>
    <cellStyle name="1_남해총괄표_설계내역서1월7일_화명조경" xfId="1568"/>
    <cellStyle name="1_남해총괄표_설계내역서1월7일_화명조경_1-대구상인-7층-031001" xfId="1569"/>
    <cellStyle name="1_남해총괄표_설계내역서1월7일_화명조경_백화점화장실인테리어" xfId="1570"/>
    <cellStyle name="1_남해총괄표_설계내역서1월7일_화명조경_백화점화장실인테리어_1-대구상인-7층-031001" xfId="1571"/>
    <cellStyle name="1_남해총괄표_설계내역서1월7일_화명조경_울산FITNESS인테리어" xfId="1572"/>
    <cellStyle name="1_남해총괄표_설계내역서1월7일_화명조경_울산FITNESS인테리어_1-대구상인-7층-031001" xfId="1573"/>
    <cellStyle name="1_남해총괄표_울산FITNESS인테리어" xfId="1574"/>
    <cellStyle name="1_남해총괄표_울산FITNESS인테리어_1-대구상인-7층-031001" xfId="1575"/>
    <cellStyle name="1_남해총괄표_화명조경" xfId="1576"/>
    <cellStyle name="1_남해총괄표_화명조경_1-대구상인-7층-031001" xfId="1577"/>
    <cellStyle name="1_남해총괄표_화명조경_백화점화장실인테리어" xfId="1578"/>
    <cellStyle name="1_남해총괄표_화명조경_백화점화장실인테리어_1-대구상인-7층-031001" xfId="1579"/>
    <cellStyle name="1_남해총괄표_화명조경_울산FITNESS인테리어" xfId="1580"/>
    <cellStyle name="1_남해총괄표_화명조경_울산FITNESS인테리어_1-대구상인-7층-031001" xfId="1581"/>
    <cellStyle name="1_단가조사표" xfId="1582"/>
    <cellStyle name="1_단가조사표_1113교~1" xfId="1583"/>
    <cellStyle name="1_단가조사표_교통센터412" xfId="1584"/>
    <cellStyle name="1_단가조사표_교통수" xfId="1585"/>
    <cellStyle name="1_단가조사표_교통수량산출서" xfId="1586"/>
    <cellStyle name="1_단가조사표_대전관저지구" xfId="1587"/>
    <cellStyle name="1_단가조사표_동측지~1" xfId="1588"/>
    <cellStyle name="1_단가조사표_동측지원422" xfId="1589"/>
    <cellStyle name="1_단가조사표_동측지원512" xfId="1590"/>
    <cellStyle name="1_단가조사표_동측지원524" xfId="1591"/>
    <cellStyle name="1_단가조사표_부대422" xfId="1592"/>
    <cellStyle name="1_단가조사표_여객터미널331" xfId="1593"/>
    <cellStyle name="1_단가조사표_여객터미널513" xfId="1594"/>
    <cellStyle name="1_단가조사표_여객터미널629" xfId="1595"/>
    <cellStyle name="1_단가조사표_외곽도로616" xfId="1596"/>
    <cellStyle name="1_단가조사표_터미널도로403" xfId="1597"/>
    <cellStyle name="1_단가조사표_터미널도로429" xfId="1598"/>
    <cellStyle name="1_수원변경수량산출" xfId="1599"/>
    <cellStyle name="1_쌍용수량0905" xfId="1600"/>
    <cellStyle name="1_쌍용수량0905_1-대구상인-7층-031001" xfId="1601"/>
    <cellStyle name="1_쌍용수량0905_백화점화장실인테리어" xfId="1602"/>
    <cellStyle name="1_쌍용수량0905_백화점화장실인테리어_1-대구상인-7층-031001" xfId="1603"/>
    <cellStyle name="1_쌍용수량0905_설계내역서" xfId="1604"/>
    <cellStyle name="1_쌍용수량0905_설계내역서_1-대구상인-7층-031001" xfId="1605"/>
    <cellStyle name="1_쌍용수량0905_설계내역서_백화점화장실인테리어" xfId="1606"/>
    <cellStyle name="1_쌍용수량0905_설계내역서_백화점화장실인테리어_1-대구상인-7층-031001" xfId="1607"/>
    <cellStyle name="1_쌍용수량0905_설계내역서_울산FITNESS인테리어" xfId="1608"/>
    <cellStyle name="1_쌍용수량0905_설계내역서_울산FITNESS인테리어_1-대구상인-7층-031001" xfId="1609"/>
    <cellStyle name="1_쌍용수량0905_설계내역서_화명조경" xfId="1610"/>
    <cellStyle name="1_쌍용수량0905_설계내역서_화명조경_1-대구상인-7층-031001" xfId="1611"/>
    <cellStyle name="1_쌍용수량0905_설계내역서_화명조경_백화점화장실인테리어" xfId="1612"/>
    <cellStyle name="1_쌍용수량0905_설계내역서_화명조경_백화점화장실인테리어_1-대구상인-7층-031001" xfId="1613"/>
    <cellStyle name="1_쌍용수량0905_설계내역서_화명조경_울산FITNESS인테리어" xfId="1614"/>
    <cellStyle name="1_쌍용수량0905_설계내역서_화명조경_울산FITNESS인테리어_1-대구상인-7층-031001" xfId="1615"/>
    <cellStyle name="1_쌍용수량0905_설계내역서1월7일" xfId="1616"/>
    <cellStyle name="1_쌍용수량0905_설계내역서1월7일_1-대구상인-7층-031001" xfId="1617"/>
    <cellStyle name="1_쌍용수량0905_설계내역서1월7일_백화점화장실인테리어" xfId="1618"/>
    <cellStyle name="1_쌍용수량0905_설계내역서1월7일_백화점화장실인테리어_1-대구상인-7층-031001" xfId="1619"/>
    <cellStyle name="1_쌍용수량0905_설계내역서1월7일_울산FITNESS인테리어" xfId="1620"/>
    <cellStyle name="1_쌍용수량0905_설계내역서1월7일_울산FITNESS인테리어_1-대구상인-7층-031001" xfId="1621"/>
    <cellStyle name="1_쌍용수량0905_설계내역서1월7일_화명조경" xfId="1622"/>
    <cellStyle name="1_쌍용수량0905_설계내역서1월7일_화명조경_1-대구상인-7층-031001" xfId="1623"/>
    <cellStyle name="1_쌍용수량0905_설계내역서1월7일_화명조경_백화점화장실인테리어" xfId="1624"/>
    <cellStyle name="1_쌍용수량0905_설계내역서1월7일_화명조경_백화점화장실인테리어_1-대구상인-7층-031001" xfId="1625"/>
    <cellStyle name="1_쌍용수량0905_설계내역서1월7일_화명조경_울산FITNESS인테리어" xfId="1626"/>
    <cellStyle name="1_쌍용수량0905_설계내역서1월7일_화명조경_울산FITNESS인테리어_1-대구상인-7층-031001" xfId="1627"/>
    <cellStyle name="1_쌍용수량0905_울산FITNESS인테리어" xfId="1628"/>
    <cellStyle name="1_쌍용수량0905_울산FITNESS인테리어_1-대구상인-7층-031001" xfId="1629"/>
    <cellStyle name="1_쌍용수량0905_화명조경" xfId="1630"/>
    <cellStyle name="1_쌍용수량0905_화명조경_1-대구상인-7층-031001" xfId="1631"/>
    <cellStyle name="1_쌍용수량0905_화명조경_백화점화장실인테리어" xfId="1632"/>
    <cellStyle name="1_쌍용수량0905_화명조경_백화점화장실인테리어_1-대구상인-7층-031001" xfId="1633"/>
    <cellStyle name="1_쌍용수량0905_화명조경_울산FITNESS인테리어" xfId="1634"/>
    <cellStyle name="1_쌍용수량0905_화명조경_울산FITNESS인테리어_1-대구상인-7층-031001" xfId="1635"/>
    <cellStyle name="1_원가계산서" xfId="1636"/>
    <cellStyle name="1_원가계산서_00갑지" xfId="1637"/>
    <cellStyle name="1_원가계산서_00갑지_1-대구상인-7층-031001" xfId="1638"/>
    <cellStyle name="1_원가계산서_00갑지_백화점화장실인테리어" xfId="1639"/>
    <cellStyle name="1_원가계산서_00갑지_백화점화장실인테리어_1-대구상인-7층-031001" xfId="1640"/>
    <cellStyle name="1_원가계산서_00갑지_설계내역서" xfId="1641"/>
    <cellStyle name="1_원가계산서_00갑지_설계내역서_1-대구상인-7층-031001" xfId="1642"/>
    <cellStyle name="1_원가계산서_00갑지_설계내역서_백화점화장실인테리어" xfId="1643"/>
    <cellStyle name="1_원가계산서_00갑지_설계내역서_백화점화장실인테리어_1-대구상인-7층-031001" xfId="1644"/>
    <cellStyle name="1_원가계산서_00갑지_설계내역서_울산FITNESS인테리어" xfId="1645"/>
    <cellStyle name="1_원가계산서_00갑지_설계내역서_울산FITNESS인테리어_1-대구상인-7층-031001" xfId="1646"/>
    <cellStyle name="1_원가계산서_00갑지_설계내역서_화명조경" xfId="1647"/>
    <cellStyle name="1_원가계산서_00갑지_설계내역서_화명조경_1-대구상인-7층-031001" xfId="1648"/>
    <cellStyle name="1_원가계산서_00갑지_설계내역서_화명조경_백화점화장실인테리어" xfId="1649"/>
    <cellStyle name="1_원가계산서_00갑지_설계내역서_화명조경_백화점화장실인테리어_1-대구상인-7층-031001" xfId="1650"/>
    <cellStyle name="1_원가계산서_00갑지_설계내역서_화명조경_울산FITNESS인테리어" xfId="1651"/>
    <cellStyle name="1_원가계산서_00갑지_설계내역서_화명조경_울산FITNESS인테리어_1-대구상인-7층-031001" xfId="1652"/>
    <cellStyle name="1_원가계산서_00갑지_설계내역서1월7일" xfId="1653"/>
    <cellStyle name="1_원가계산서_00갑지_설계내역서1월7일_1-대구상인-7층-031001" xfId="1654"/>
    <cellStyle name="1_원가계산서_00갑지_설계내역서1월7일_백화점화장실인테리어" xfId="1655"/>
    <cellStyle name="1_원가계산서_00갑지_설계내역서1월7일_백화점화장실인테리어_1-대구상인-7층-031001" xfId="1656"/>
    <cellStyle name="1_원가계산서_00갑지_설계내역서1월7일_울산FITNESS인테리어" xfId="1657"/>
    <cellStyle name="1_원가계산서_00갑지_설계내역서1월7일_울산FITNESS인테리어_1-대구상인-7층-031001" xfId="1658"/>
    <cellStyle name="1_원가계산서_00갑지_설계내역서1월7일_화명조경" xfId="1659"/>
    <cellStyle name="1_원가계산서_00갑지_설계내역서1월7일_화명조경_1-대구상인-7층-031001" xfId="1660"/>
    <cellStyle name="1_원가계산서_00갑지_설계내역서1월7일_화명조경_백화점화장실인테리어" xfId="1661"/>
    <cellStyle name="1_원가계산서_00갑지_설계내역서1월7일_화명조경_백화점화장실인테리어_1-대구상인-7층-031001" xfId="1662"/>
    <cellStyle name="1_원가계산서_00갑지_설계내역서1월7일_화명조경_울산FITNESS인테리어" xfId="1663"/>
    <cellStyle name="1_원가계산서_00갑지_설계내역서1월7일_화명조경_울산FITNESS인테리어_1-대구상인-7층-031001" xfId="1664"/>
    <cellStyle name="1_원가계산서_00갑지_울산FITNESS인테리어" xfId="1665"/>
    <cellStyle name="1_원가계산서_00갑지_울산FITNESS인테리어_1-대구상인-7층-031001" xfId="1666"/>
    <cellStyle name="1_원가계산서_00갑지_화명조경" xfId="1667"/>
    <cellStyle name="1_원가계산서_00갑지_화명조경_1-대구상인-7층-031001" xfId="1668"/>
    <cellStyle name="1_원가계산서_00갑지_화명조경_백화점화장실인테리어" xfId="1669"/>
    <cellStyle name="1_원가계산서_00갑지_화명조경_백화점화장실인테리어_1-대구상인-7층-031001" xfId="1670"/>
    <cellStyle name="1_원가계산서_00갑지_화명조경_울산FITNESS인테리어" xfId="1671"/>
    <cellStyle name="1_원가계산서_00갑지_화명조경_울산FITNESS인테리어_1-대구상인-7층-031001" xfId="1672"/>
    <cellStyle name="1_원가계산서_1-대구상인-7층-031001" xfId="1673"/>
    <cellStyle name="1_원가계산서_과천놀이터설계서" xfId="1674"/>
    <cellStyle name="1_원가계산서_과천놀이터설계서_1-대구상인-7층-031001" xfId="1675"/>
    <cellStyle name="1_원가계산서_과천놀이터설계서_백화점화장실인테리어" xfId="1676"/>
    <cellStyle name="1_원가계산서_과천놀이터설계서_백화점화장실인테리어_1-대구상인-7층-031001" xfId="1677"/>
    <cellStyle name="1_원가계산서_과천놀이터설계서_설계내역서" xfId="1678"/>
    <cellStyle name="1_원가계산서_과천놀이터설계서_설계내역서_1-대구상인-7층-031001" xfId="1679"/>
    <cellStyle name="1_원가계산서_과천놀이터설계서_설계내역서_백화점화장실인테리어" xfId="1680"/>
    <cellStyle name="1_원가계산서_과천놀이터설계서_설계내역서_백화점화장실인테리어_1-대구상인-7층-031001" xfId="1681"/>
    <cellStyle name="1_원가계산서_과천놀이터설계서_설계내역서_울산FITNESS인테리어" xfId="1682"/>
    <cellStyle name="1_원가계산서_과천놀이터설계서_설계내역서_울산FITNESS인테리어_1-대구상인-7층-031001" xfId="1683"/>
    <cellStyle name="1_원가계산서_과천놀이터설계서_설계내역서_화명조경" xfId="1684"/>
    <cellStyle name="1_원가계산서_과천놀이터설계서_설계내역서_화명조경_1-대구상인-7층-031001" xfId="1685"/>
    <cellStyle name="1_원가계산서_과천놀이터설계서_설계내역서_화명조경_백화점화장실인테리어" xfId="1686"/>
    <cellStyle name="1_원가계산서_과천놀이터설계서_설계내역서_화명조경_백화점화장실인테리어_1-대구상인-7층-031001" xfId="1687"/>
    <cellStyle name="1_원가계산서_과천놀이터설계서_설계내역서_화명조경_울산FITNESS인테리어" xfId="1688"/>
    <cellStyle name="1_원가계산서_과천놀이터설계서_설계내역서_화명조경_울산FITNESS인테리어_1-대구상인-7층-031001" xfId="1689"/>
    <cellStyle name="1_원가계산서_과천놀이터설계서_설계내역서1월7일" xfId="1690"/>
    <cellStyle name="1_원가계산서_과천놀이터설계서_설계내역서1월7일_1-대구상인-7층-031001" xfId="1691"/>
    <cellStyle name="1_원가계산서_과천놀이터설계서_설계내역서1월7일_백화점화장실인테리어" xfId="1692"/>
    <cellStyle name="1_원가계산서_과천놀이터설계서_설계내역서1월7일_백화점화장실인테리어_1-대구상인-7층-031001" xfId="1693"/>
    <cellStyle name="1_원가계산서_과천놀이터설계서_설계내역서1월7일_울산FITNESS인테리어" xfId="1694"/>
    <cellStyle name="1_원가계산서_과천놀이터설계서_설계내역서1월7일_울산FITNESS인테리어_1-대구상인-7층-031001" xfId="1695"/>
    <cellStyle name="1_원가계산서_과천놀이터설계서_설계내역서1월7일_화명조경" xfId="1696"/>
    <cellStyle name="1_원가계산서_과천놀이터설계서_설계내역서1월7일_화명조경_1-대구상인-7층-031001" xfId="1697"/>
    <cellStyle name="1_원가계산서_과천놀이터설계서_설계내역서1월7일_화명조경_백화점화장실인테리어" xfId="1698"/>
    <cellStyle name="1_원가계산서_과천놀이터설계서_설계내역서1월7일_화명조경_백화점화장실인테리어_1-대구상인-7층-031001" xfId="1699"/>
    <cellStyle name="1_원가계산서_과천놀이터설계서_설계내역서1월7일_화명조경_울산FITNESS인테리어" xfId="1700"/>
    <cellStyle name="1_원가계산서_과천놀이터설계서_설계내역서1월7일_화명조경_울산FITNESS인테리어_1-대구상인-7층-031001" xfId="1701"/>
    <cellStyle name="1_원가계산서_과천놀이터설계서_울산FITNESS인테리어" xfId="1702"/>
    <cellStyle name="1_원가계산서_과천놀이터설계서_울산FITNESS인테리어_1-대구상인-7층-031001" xfId="1703"/>
    <cellStyle name="1_원가계산서_과천놀이터설계서_화명조경" xfId="1704"/>
    <cellStyle name="1_원가계산서_과천놀이터설계서_화명조경_1-대구상인-7층-031001" xfId="1705"/>
    <cellStyle name="1_원가계산서_과천놀이터설계서_화명조경_백화점화장실인테리어" xfId="1706"/>
    <cellStyle name="1_원가계산서_과천놀이터설계서_화명조경_백화점화장실인테리어_1-대구상인-7층-031001" xfId="1707"/>
    <cellStyle name="1_원가계산서_과천놀이터설계서_화명조경_울산FITNESS인테리어" xfId="1708"/>
    <cellStyle name="1_원가계산서_과천놀이터설계서_화명조경_울산FITNESS인테리어_1-대구상인-7층-031001" xfId="1709"/>
    <cellStyle name="1_원가계산서_백화점화장실인테리어" xfId="1710"/>
    <cellStyle name="1_원가계산서_백화점화장실인테리어_1-대구상인-7층-031001" xfId="1711"/>
    <cellStyle name="1_원가계산서_울산FITNESS인테리어" xfId="1712"/>
    <cellStyle name="1_원가계산서_울산FITNESS인테리어_1-대구상인-7층-031001" xfId="1713"/>
    <cellStyle name="1_원가계산서_총괄갑지" xfId="1714"/>
    <cellStyle name="1_원가계산서_총괄갑지_1-대구상인-7층-031001" xfId="1715"/>
    <cellStyle name="1_원가계산서_총괄갑지_백화점화장실인테리어" xfId="1716"/>
    <cellStyle name="1_원가계산서_총괄갑지_백화점화장실인테리어_1-대구상인-7층-031001" xfId="1717"/>
    <cellStyle name="1_원가계산서_총괄갑지_설계내역서" xfId="1718"/>
    <cellStyle name="1_원가계산서_총괄갑지_설계내역서_1-대구상인-7층-031001" xfId="1719"/>
    <cellStyle name="1_원가계산서_총괄갑지_설계내역서_백화점화장실인테리어" xfId="1720"/>
    <cellStyle name="1_원가계산서_총괄갑지_설계내역서_백화점화장실인테리어_1-대구상인-7층-031001" xfId="1721"/>
    <cellStyle name="1_원가계산서_총괄갑지_설계내역서_울산FITNESS인테리어" xfId="1722"/>
    <cellStyle name="1_원가계산서_총괄갑지_설계내역서_울산FITNESS인테리어_1-대구상인-7층-031001" xfId="1723"/>
    <cellStyle name="1_원가계산서_총괄갑지_설계내역서_화명조경" xfId="1724"/>
    <cellStyle name="1_원가계산서_총괄갑지_설계내역서_화명조경_1-대구상인-7층-031001" xfId="1725"/>
    <cellStyle name="1_원가계산서_총괄갑지_설계내역서_화명조경_백화점화장실인테리어" xfId="1726"/>
    <cellStyle name="1_원가계산서_총괄갑지_설계내역서_화명조경_백화점화장실인테리어_1-대구상인-7층-031001" xfId="1727"/>
    <cellStyle name="1_원가계산서_총괄갑지_설계내역서_화명조경_울산FITNESS인테리어" xfId="1728"/>
    <cellStyle name="1_원가계산서_총괄갑지_설계내역서_화명조경_울산FITNESS인테리어_1-대구상인-7층-031001" xfId="1729"/>
    <cellStyle name="1_원가계산서_총괄갑지_설계내역서1월7일" xfId="1730"/>
    <cellStyle name="1_원가계산서_총괄갑지_설계내역서1월7일_1-대구상인-7층-031001" xfId="1731"/>
    <cellStyle name="1_원가계산서_총괄갑지_설계내역서1월7일_백화점화장실인테리어" xfId="1732"/>
    <cellStyle name="1_원가계산서_총괄갑지_설계내역서1월7일_백화점화장실인테리어_1-대구상인-7층-031001" xfId="1733"/>
    <cellStyle name="1_원가계산서_총괄갑지_설계내역서1월7일_울산FITNESS인테리어" xfId="1734"/>
    <cellStyle name="1_원가계산서_총괄갑지_설계내역서1월7일_울산FITNESS인테리어_1-대구상인-7층-031001" xfId="1735"/>
    <cellStyle name="1_원가계산서_총괄갑지_설계내역서1월7일_화명조경" xfId="1736"/>
    <cellStyle name="1_원가계산서_총괄갑지_설계내역서1월7일_화명조경_1-대구상인-7층-031001" xfId="1737"/>
    <cellStyle name="1_원가계산서_총괄갑지_설계내역서1월7일_화명조경_백화점화장실인테리어" xfId="1738"/>
    <cellStyle name="1_원가계산서_총괄갑지_설계내역서1월7일_화명조경_백화점화장실인테리어_1-대구상인-7층-031001" xfId="1739"/>
    <cellStyle name="1_원가계산서_총괄갑지_설계내역서1월7일_화명조경_울산FITNESS인테리어" xfId="1740"/>
    <cellStyle name="1_원가계산서_총괄갑지_설계내역서1월7일_화명조경_울산FITNESS인테리어_1-대구상인-7층-031001" xfId="1741"/>
    <cellStyle name="1_원가계산서_총괄갑지_울산FITNESS인테리어" xfId="1742"/>
    <cellStyle name="1_원가계산서_총괄갑지_울산FITNESS인테리어_1-대구상인-7층-031001" xfId="1743"/>
    <cellStyle name="1_원가계산서_총괄갑지_화명조경" xfId="1744"/>
    <cellStyle name="1_원가계산서_총괄갑지_화명조경_1-대구상인-7층-031001" xfId="1745"/>
    <cellStyle name="1_원가계산서_총괄갑지_화명조경_백화점화장실인테리어" xfId="1746"/>
    <cellStyle name="1_원가계산서_총괄갑지_화명조경_백화점화장실인테리어_1-대구상인-7층-031001" xfId="1747"/>
    <cellStyle name="1_원가계산서_총괄갑지_화명조경_울산FITNESS인테리어" xfId="1748"/>
    <cellStyle name="1_원가계산서_총괄갑지_화명조경_울산FITNESS인테리어_1-대구상인-7층-031001" xfId="1749"/>
    <cellStyle name="1_원가계산서_총괄내역서" xfId="1750"/>
    <cellStyle name="1_원가계산서_총괄내역서_1-대구상인-7층-031001" xfId="1751"/>
    <cellStyle name="1_원가계산서_총괄내역서_백화점화장실인테리어" xfId="1752"/>
    <cellStyle name="1_원가계산서_총괄내역서_백화점화장실인테리어_1-대구상인-7층-031001" xfId="1753"/>
    <cellStyle name="1_원가계산서_총괄내역서_설계내역서" xfId="1754"/>
    <cellStyle name="1_원가계산서_총괄내역서_설계내역서_1-대구상인-7층-031001" xfId="1755"/>
    <cellStyle name="1_원가계산서_총괄내역서_설계내역서_백화점화장실인테리어" xfId="1756"/>
    <cellStyle name="1_원가계산서_총괄내역서_설계내역서_백화점화장실인테리어_1-대구상인-7층-031001" xfId="1757"/>
    <cellStyle name="1_원가계산서_총괄내역서_설계내역서_울산FITNESS인테리어" xfId="1758"/>
    <cellStyle name="1_원가계산서_총괄내역서_설계내역서_울산FITNESS인테리어_1-대구상인-7층-031001" xfId="1759"/>
    <cellStyle name="1_원가계산서_총괄내역서_설계내역서_화명조경" xfId="1760"/>
    <cellStyle name="1_원가계산서_총괄내역서_설계내역서_화명조경_1-대구상인-7층-031001" xfId="1761"/>
    <cellStyle name="1_원가계산서_총괄내역서_설계내역서_화명조경_백화점화장실인테리어" xfId="1762"/>
    <cellStyle name="1_원가계산서_총괄내역서_설계내역서_화명조경_백화점화장실인테리어_1-대구상인-7층-031001" xfId="1763"/>
    <cellStyle name="1_원가계산서_총괄내역서_설계내역서_화명조경_울산FITNESS인테리어" xfId="1764"/>
    <cellStyle name="1_원가계산서_총괄내역서_설계내역서_화명조경_울산FITNESS인테리어_1-대구상인-7층-031001" xfId="1765"/>
    <cellStyle name="1_원가계산서_총괄내역서_설계내역서1월7일" xfId="1766"/>
    <cellStyle name="1_원가계산서_총괄내역서_설계내역서1월7일_1-대구상인-7층-031001" xfId="1767"/>
    <cellStyle name="1_원가계산서_총괄내역서_설계내역서1월7일_백화점화장실인테리어" xfId="1768"/>
    <cellStyle name="1_원가계산서_총괄내역서_설계내역서1월7일_백화점화장실인테리어_1-대구상인-7층-031001" xfId="1769"/>
    <cellStyle name="1_원가계산서_총괄내역서_설계내역서1월7일_울산FITNESS인테리어" xfId="1770"/>
    <cellStyle name="1_원가계산서_총괄내역서_설계내역서1월7일_울산FITNESS인테리어_1-대구상인-7층-031001" xfId="1771"/>
    <cellStyle name="1_원가계산서_총괄내역서_설계내역서1월7일_화명조경" xfId="1772"/>
    <cellStyle name="1_원가계산서_총괄내역서_설계내역서1월7일_화명조경_1-대구상인-7층-031001" xfId="1773"/>
    <cellStyle name="1_원가계산서_총괄내역서_설계내역서1월7일_화명조경_백화점화장실인테리어" xfId="1774"/>
    <cellStyle name="1_원가계산서_총괄내역서_설계내역서1월7일_화명조경_백화점화장실인테리어_1-대구상인-7층-031001" xfId="1775"/>
    <cellStyle name="1_원가계산서_총괄내역서_설계내역서1월7일_화명조경_울산FITNESS인테리어" xfId="1776"/>
    <cellStyle name="1_원가계산서_총괄내역서_설계내역서1월7일_화명조경_울산FITNESS인테리어_1-대구상인-7층-031001" xfId="1777"/>
    <cellStyle name="1_원가계산서_총괄내역서_울산FITNESS인테리어" xfId="1778"/>
    <cellStyle name="1_원가계산서_총괄내역서_울산FITNESS인테리어_1-대구상인-7층-031001" xfId="1779"/>
    <cellStyle name="1_원가계산서_총괄내역서_화명조경" xfId="1780"/>
    <cellStyle name="1_원가계산서_총괄내역서_화명조경_1-대구상인-7층-031001" xfId="1781"/>
    <cellStyle name="1_원가계산서_총괄내역서_화명조경_백화점화장실인테리어" xfId="1782"/>
    <cellStyle name="1_원가계산서_총괄내역서_화명조경_백화점화장실인테리어_1-대구상인-7층-031001" xfId="1783"/>
    <cellStyle name="1_원가계산서_총괄내역서_화명조경_울산FITNESS인테리어" xfId="1784"/>
    <cellStyle name="1_원가계산서_총괄내역서_화명조경_울산FITNESS인테리어_1-대구상인-7층-031001" xfId="1785"/>
    <cellStyle name="1_원가계산서_화명조경" xfId="1786"/>
    <cellStyle name="1_원가계산서_화명조경_1-대구상인-7층-031001" xfId="1787"/>
    <cellStyle name="1_원가계산서_화명조경_백화점화장실인테리어" xfId="1788"/>
    <cellStyle name="1_원가계산서_화명조경_백화점화장실인테리어_1-대구상인-7층-031001" xfId="1789"/>
    <cellStyle name="1_원가계산서_화명조경_울산FITNESS인테리어" xfId="1790"/>
    <cellStyle name="1_원가계산서_화명조경_울산FITNESS인테리어_1-대구상인-7층-031001" xfId="1791"/>
    <cellStyle name="1_은파수량집계" xfId="1792"/>
    <cellStyle name="1_일위대가" xfId="1793"/>
    <cellStyle name="1_터미널1-0" xfId="1794"/>
    <cellStyle name="1_터미널1-0_1-대구상인-7층-031001" xfId="1795"/>
    <cellStyle name="1_터미널1-0_백화점화장실인테리어" xfId="1796"/>
    <cellStyle name="1_터미널1-0_백화점화장실인테리어_1-대구상인-7층-031001" xfId="1797"/>
    <cellStyle name="1_터미널1-0_설계내역서" xfId="1798"/>
    <cellStyle name="1_터미널1-0_설계내역서_1-대구상인-7층-031001" xfId="1799"/>
    <cellStyle name="1_터미널1-0_설계내역서_백화점화장실인테리어" xfId="1800"/>
    <cellStyle name="1_터미널1-0_설계내역서_백화점화장실인테리어_1-대구상인-7층-031001" xfId="1801"/>
    <cellStyle name="1_터미널1-0_설계내역서_울산FITNESS인테리어" xfId="1802"/>
    <cellStyle name="1_터미널1-0_설계내역서_울산FITNESS인테리어_1-대구상인-7층-031001" xfId="1803"/>
    <cellStyle name="1_터미널1-0_설계내역서_화명조경" xfId="1804"/>
    <cellStyle name="1_터미널1-0_설계내역서_화명조경_1-대구상인-7층-031001" xfId="1805"/>
    <cellStyle name="1_터미널1-0_설계내역서_화명조경_백화점화장실인테리어" xfId="1806"/>
    <cellStyle name="1_터미널1-0_설계내역서_화명조경_백화점화장실인테리어_1-대구상인-7층-031001" xfId="1807"/>
    <cellStyle name="1_터미널1-0_설계내역서_화명조경_울산FITNESS인테리어" xfId="1808"/>
    <cellStyle name="1_터미널1-0_설계내역서_화명조경_울산FITNESS인테리어_1-대구상인-7층-031001" xfId="1809"/>
    <cellStyle name="1_터미널1-0_설계내역서1월7일" xfId="1810"/>
    <cellStyle name="1_터미널1-0_설계내역서1월7일_1-대구상인-7층-031001" xfId="1811"/>
    <cellStyle name="1_터미널1-0_설계내역서1월7일_백화점화장실인테리어" xfId="1812"/>
    <cellStyle name="1_터미널1-0_설계내역서1월7일_백화점화장실인테리어_1-대구상인-7층-031001" xfId="1813"/>
    <cellStyle name="1_터미널1-0_설계내역서1월7일_울산FITNESS인테리어" xfId="1814"/>
    <cellStyle name="1_터미널1-0_설계내역서1월7일_울산FITNESS인테리어_1-대구상인-7층-031001" xfId="1815"/>
    <cellStyle name="1_터미널1-0_설계내역서1월7일_화명조경" xfId="1816"/>
    <cellStyle name="1_터미널1-0_설계내역서1월7일_화명조경_1-대구상인-7층-031001" xfId="1817"/>
    <cellStyle name="1_터미널1-0_설계내역서1월7일_화명조경_백화점화장실인테리어" xfId="1818"/>
    <cellStyle name="1_터미널1-0_설계내역서1월7일_화명조경_백화점화장실인테리어_1-대구상인-7층-031001" xfId="1819"/>
    <cellStyle name="1_터미널1-0_설계내역서1월7일_화명조경_울산FITNESS인테리어" xfId="1820"/>
    <cellStyle name="1_터미널1-0_설계내역서1월7일_화명조경_울산FITNESS인테리어_1-대구상인-7층-031001" xfId="1821"/>
    <cellStyle name="1_터미널1-0_쌍용수량0905" xfId="1822"/>
    <cellStyle name="1_터미널1-0_쌍용수량0905_1-대구상인-7층-031001" xfId="1823"/>
    <cellStyle name="1_터미널1-0_쌍용수량0905_백화점화장실인테리어" xfId="1824"/>
    <cellStyle name="1_터미널1-0_쌍용수량0905_백화점화장실인테리어_1-대구상인-7층-031001" xfId="1825"/>
    <cellStyle name="1_터미널1-0_쌍용수량0905_설계내역서" xfId="1826"/>
    <cellStyle name="1_터미널1-0_쌍용수량0905_설계내역서_1-대구상인-7층-031001" xfId="1827"/>
    <cellStyle name="1_터미널1-0_쌍용수량0905_설계내역서_백화점화장실인테리어" xfId="1828"/>
    <cellStyle name="1_터미널1-0_쌍용수량0905_설계내역서_백화점화장실인테리어_1-대구상인-7층-031001" xfId="1829"/>
    <cellStyle name="1_터미널1-0_쌍용수량0905_설계내역서_울산FITNESS인테리어" xfId="1830"/>
    <cellStyle name="1_터미널1-0_쌍용수량0905_설계내역서_울산FITNESS인테리어_1-대구상인-7층-031001" xfId="1831"/>
    <cellStyle name="1_터미널1-0_쌍용수량0905_설계내역서_화명조경" xfId="1832"/>
    <cellStyle name="1_터미널1-0_쌍용수량0905_설계내역서_화명조경_1-대구상인-7층-031001" xfId="1833"/>
    <cellStyle name="1_터미널1-0_쌍용수량0905_설계내역서_화명조경_백화점화장실인테리어" xfId="1834"/>
    <cellStyle name="1_터미널1-0_쌍용수량0905_설계내역서_화명조경_백화점화장실인테리어_1-대구상인-7층-031001" xfId="1835"/>
    <cellStyle name="1_터미널1-0_쌍용수량0905_설계내역서_화명조경_울산FITNESS인테리어" xfId="1836"/>
    <cellStyle name="1_터미널1-0_쌍용수량0905_설계내역서_화명조경_울산FITNESS인테리어_1-대구상인-7층-031001" xfId="1837"/>
    <cellStyle name="1_터미널1-0_쌍용수량0905_설계내역서1월7일" xfId="1838"/>
    <cellStyle name="1_터미널1-0_쌍용수량0905_설계내역서1월7일_1-대구상인-7층-031001" xfId="1839"/>
    <cellStyle name="1_터미널1-0_쌍용수량0905_설계내역서1월7일_백화점화장실인테리어" xfId="1840"/>
    <cellStyle name="1_터미널1-0_쌍용수량0905_설계내역서1월7일_백화점화장실인테리어_1-대구상인-7층-031001" xfId="1841"/>
    <cellStyle name="1_터미널1-0_쌍용수량0905_설계내역서1월7일_울산FITNESS인테리어" xfId="1842"/>
    <cellStyle name="1_터미널1-0_쌍용수량0905_설계내역서1월7일_울산FITNESS인테리어_1-대구상인-7층-031001" xfId="1843"/>
    <cellStyle name="1_터미널1-0_쌍용수량0905_설계내역서1월7일_화명조경" xfId="1844"/>
    <cellStyle name="1_터미널1-0_쌍용수량0905_설계내역서1월7일_화명조경_1-대구상인-7층-031001" xfId="1845"/>
    <cellStyle name="1_터미널1-0_쌍용수량0905_설계내역서1월7일_화명조경_백화점화장실인테리어" xfId="1846"/>
    <cellStyle name="1_터미널1-0_쌍용수량0905_설계내역서1월7일_화명조경_백화점화장실인테리어_1-대구상인-7층-031001" xfId="1847"/>
    <cellStyle name="1_터미널1-0_쌍용수량0905_설계내역서1월7일_화명조경_울산FITNESS인테리어" xfId="1848"/>
    <cellStyle name="1_터미널1-0_쌍용수량0905_설계내역서1월7일_화명조경_울산FITNESS인테리어_1-대구상인-7층-031001" xfId="1849"/>
    <cellStyle name="1_터미널1-0_쌍용수량0905_울산FITNESS인테리어" xfId="1850"/>
    <cellStyle name="1_터미널1-0_쌍용수량0905_울산FITNESS인테리어_1-대구상인-7층-031001" xfId="1851"/>
    <cellStyle name="1_터미널1-0_쌍용수량0905_화명조경" xfId="1852"/>
    <cellStyle name="1_터미널1-0_쌍용수량0905_화명조경_1-대구상인-7층-031001" xfId="1853"/>
    <cellStyle name="1_터미널1-0_쌍용수량0905_화명조경_백화점화장실인테리어" xfId="1854"/>
    <cellStyle name="1_터미널1-0_쌍용수량0905_화명조경_백화점화장실인테리어_1-대구상인-7층-031001" xfId="1855"/>
    <cellStyle name="1_터미널1-0_쌍용수량0905_화명조경_울산FITNESS인테리어" xfId="1856"/>
    <cellStyle name="1_터미널1-0_쌍용수량0905_화명조경_울산FITNESS인테리어_1-대구상인-7층-031001" xfId="1857"/>
    <cellStyle name="1_터미널1-0_울산FITNESS인테리어" xfId="1858"/>
    <cellStyle name="1_터미널1-0_울산FITNESS인테리어_1-대구상인-7층-031001" xfId="1859"/>
    <cellStyle name="1_터미널1-0_화명조경" xfId="1860"/>
    <cellStyle name="1_터미널1-0_화명조경_1-대구상인-7층-031001" xfId="1861"/>
    <cellStyle name="1_터미널1-0_화명조경_백화점화장실인테리어" xfId="1862"/>
    <cellStyle name="1_터미널1-0_화명조경_백화점화장실인테리어_1-대구상인-7층-031001" xfId="1863"/>
    <cellStyle name="1_터미널1-0_화명조경_울산FITNESS인테리어" xfId="1864"/>
    <cellStyle name="1_터미널1-0_화명조경_울산FITNESS인테리어_1-대구상인-7층-031001" xfId="1865"/>
    <cellStyle name="10" xfId="3762"/>
    <cellStyle name="11" xfId="3763"/>
    <cellStyle name="111" xfId="3764"/>
    <cellStyle name="19990216" xfId="3765"/>
    <cellStyle name="¹e" xfId="3766"/>
    <cellStyle name="¹eº" xfId="3767"/>
    <cellStyle name="¹éº" xfId="3768"/>
    <cellStyle name="¹éº 2" xfId="3769"/>
    <cellStyle name="¹éºÐÀ²_¿îÀüÀÚ±Ý" xfId="3770"/>
    <cellStyle name="¹eºÐA²_AIAIC°AuCoE² " xfId="3771"/>
    <cellStyle name="2" xfId="3772"/>
    <cellStyle name="²" xfId="3773"/>
    <cellStyle name="2)" xfId="3774"/>
    <cellStyle name="2_laroux" xfId="3792"/>
    <cellStyle name="2_laroux_ATC-YOON1" xfId="3793"/>
    <cellStyle name="2_단가조사표" xfId="3775"/>
    <cellStyle name="2_단가조사표_1113교~1" xfId="3776"/>
    <cellStyle name="2_단가조사표_교통센터412" xfId="3777"/>
    <cellStyle name="2_단가조사표_교통수" xfId="3778"/>
    <cellStyle name="2_단가조사표_교통수량산출서" xfId="3779"/>
    <cellStyle name="2_단가조사표_대전관저지구" xfId="3780"/>
    <cellStyle name="2_단가조사표_동측지~1" xfId="3781"/>
    <cellStyle name="2_단가조사표_동측지원422" xfId="3782"/>
    <cellStyle name="2_단가조사표_동측지원512" xfId="3783"/>
    <cellStyle name="2_단가조사표_동측지원524" xfId="3784"/>
    <cellStyle name="2_단가조사표_부대422" xfId="3785"/>
    <cellStyle name="2_단가조사표_여객터미널331" xfId="3786"/>
    <cellStyle name="2_단가조사표_여객터미널513" xfId="3787"/>
    <cellStyle name="2_단가조사표_여객터미널629" xfId="3788"/>
    <cellStyle name="2_단가조사표_외곽도로616" xfId="3789"/>
    <cellStyle name="2_단가조사표_터미널도로403" xfId="3790"/>
    <cellStyle name="2_단가조사표_터미널도로429" xfId="3791"/>
    <cellStyle name="20% - Accent1" xfId="5481"/>
    <cellStyle name="20% - Accent2" xfId="5482"/>
    <cellStyle name="20% - Accent3" xfId="5483"/>
    <cellStyle name="20% - Accent4" xfId="5484"/>
    <cellStyle name="20% - Accent5" xfId="5485"/>
    <cellStyle name="20% - Accent6" xfId="5486"/>
    <cellStyle name="20% - 강조색1 2" xfId="3794"/>
    <cellStyle name="20% - 강조색1 3" xfId="3795"/>
    <cellStyle name="20% - 강조색1 4" xfId="3796"/>
    <cellStyle name="20% - 강조색2 2" xfId="3797"/>
    <cellStyle name="20% - 강조색2 3" xfId="3798"/>
    <cellStyle name="20% - 강조색2 4" xfId="3799"/>
    <cellStyle name="20% - 강조색3 2" xfId="3800"/>
    <cellStyle name="20% - 강조색3 3" xfId="3801"/>
    <cellStyle name="20% - 강조색3 4" xfId="3802"/>
    <cellStyle name="20% - 강조색4 2" xfId="3803"/>
    <cellStyle name="20% - 강조색4 3" xfId="3804"/>
    <cellStyle name="20% - 강조색4 4" xfId="3805"/>
    <cellStyle name="20% - 강조색5 2" xfId="3806"/>
    <cellStyle name="20% - 강조색5 3" xfId="3807"/>
    <cellStyle name="20% - 강조색5 4" xfId="3808"/>
    <cellStyle name="20% - 강조색6 2" xfId="3809"/>
    <cellStyle name="20% - 강조색6 3" xfId="3810"/>
    <cellStyle name="20% - 강조색6 4" xfId="3811"/>
    <cellStyle name="2자리" xfId="3812"/>
    <cellStyle name="2자리 2" xfId="3813"/>
    <cellStyle name="³???" xfId="3814"/>
    <cellStyle name="³?a" xfId="3815"/>
    <cellStyle name="3_산#2-2설비별기본물량산출 집계 " xfId="3816"/>
    <cellStyle name="3_산#7-5 비파괴검사(RT) " xfId="3817"/>
    <cellStyle name="3_산세약품소요량 " xfId="3818"/>
    <cellStyle name="³¯Â¥" xfId="3819"/>
    <cellStyle name="³f¹ô[0]_pldt" xfId="3820"/>
    <cellStyle name="³f¹ô_pldt" xfId="3821"/>
    <cellStyle name="40% - Accent1" xfId="5487"/>
    <cellStyle name="40% - Accent2" xfId="5488"/>
    <cellStyle name="40% - Accent3" xfId="5489"/>
    <cellStyle name="40% - Accent4" xfId="5490"/>
    <cellStyle name="40% - Accent5" xfId="5491"/>
    <cellStyle name="40% - Accent6" xfId="5492"/>
    <cellStyle name="40% - 강조색1 2" xfId="3822"/>
    <cellStyle name="40% - 강조색1 3" xfId="3823"/>
    <cellStyle name="40% - 강조색1 4" xfId="3824"/>
    <cellStyle name="40% - 강조색2 2" xfId="3825"/>
    <cellStyle name="40% - 강조색2 3" xfId="3826"/>
    <cellStyle name="40% - 강조색2 4" xfId="3827"/>
    <cellStyle name="40% - 강조색3 2" xfId="3828"/>
    <cellStyle name="40% - 강조색3 3" xfId="3829"/>
    <cellStyle name="40% - 강조색3 4" xfId="3830"/>
    <cellStyle name="40% - 강조색4 2" xfId="3831"/>
    <cellStyle name="40% - 강조색4 3" xfId="3832"/>
    <cellStyle name="40% - 강조색4 4" xfId="3833"/>
    <cellStyle name="40% - 강조색5 2" xfId="3834"/>
    <cellStyle name="40% - 강조색5 3" xfId="3835"/>
    <cellStyle name="40% - 강조색5 4" xfId="3836"/>
    <cellStyle name="40% - 강조색6 2" xfId="3837"/>
    <cellStyle name="40% - 강조색6 3" xfId="3838"/>
    <cellStyle name="40% - 강조색6 4" xfId="3839"/>
    <cellStyle name="60" xfId="3840"/>
    <cellStyle name="60 2" xfId="3841"/>
    <cellStyle name="60 3" xfId="3842"/>
    <cellStyle name="60% - Accent1" xfId="5493"/>
    <cellStyle name="60% - Accent2" xfId="5494"/>
    <cellStyle name="60% - Accent3" xfId="5495"/>
    <cellStyle name="60% - Accent4" xfId="5496"/>
    <cellStyle name="60% - Accent5" xfId="5497"/>
    <cellStyle name="60% - Accent6" xfId="5498"/>
    <cellStyle name="60% - 강조색1 2" xfId="3843"/>
    <cellStyle name="60% - 강조색1 3" xfId="3844"/>
    <cellStyle name="60% - 강조색1 4" xfId="3845"/>
    <cellStyle name="60% - 강조색2 2" xfId="3846"/>
    <cellStyle name="60% - 강조색2 3" xfId="3847"/>
    <cellStyle name="60% - 강조색2 4" xfId="3848"/>
    <cellStyle name="60% - 강조색3 2" xfId="3849"/>
    <cellStyle name="60% - 강조색3 3" xfId="3850"/>
    <cellStyle name="60% - 강조색3 4" xfId="3851"/>
    <cellStyle name="60% - 강조색4 2" xfId="3852"/>
    <cellStyle name="60% - 강조색4 3" xfId="3853"/>
    <cellStyle name="60% - 강조색4 4" xfId="3854"/>
    <cellStyle name="60% - 강조색5 2" xfId="3855"/>
    <cellStyle name="60% - 강조색5 3" xfId="3856"/>
    <cellStyle name="60% - 강조색5 4" xfId="3857"/>
    <cellStyle name="60% - 강조색6 2" xfId="3858"/>
    <cellStyle name="60% - 강조색6 3" xfId="3859"/>
    <cellStyle name="60% - 강조색6 4" xfId="3860"/>
    <cellStyle name="_x0014_7." xfId="3861"/>
    <cellStyle name="82" xfId="3862"/>
    <cellStyle name="90" xfId="3863"/>
    <cellStyle name="A" xfId="4804"/>
    <cellStyle name="Ā _x0010_က랐_xdc01_땯_x0001_" xfId="4805"/>
    <cellStyle name="A_02-도급공사비내역" xfId="4806"/>
    <cellStyle name="A_04028적산수량집계" xfId="4807"/>
    <cellStyle name="a_0514회의확정자료" xfId="4808"/>
    <cellStyle name="A_0901작업1-금액분리" xfId="4809"/>
    <cellStyle name="A_A0509-가실행(파주)" xfId="4883"/>
    <cellStyle name="a_A-0902건축공사확정(대안포함)" xfId="4884"/>
    <cellStyle name="a_A-0902조경공사확정(대안포함)" xfId="4885"/>
    <cellStyle name="A_BOOKCITY(전기)" xfId="4886"/>
    <cellStyle name="A_BOOKCITY(전기)_04028적산수량집계" xfId="4887"/>
    <cellStyle name="A_Z01-본작업" xfId="4888"/>
    <cellStyle name="A_가실행(3th)" xfId="4810"/>
    <cellStyle name="A_결정01-총괄가실행(0820)" xfId="4811"/>
    <cellStyle name="A_공설운동진입(가실행)" xfId="4812"/>
    <cellStyle name="A_공설운동진입(가실행)_04028적산수량집계" xfId="4813"/>
    <cellStyle name="A_공설운동진입(가실행)_BOOKCITY(전기)" xfId="4826"/>
    <cellStyle name="A_공설운동진입(가실행)_BOOKCITY(전기)_04028적산수량집계" xfId="4827"/>
    <cellStyle name="A_공설운동진입(가실행)_사본 - 파주 북시티(이채)" xfId="4814"/>
    <cellStyle name="A_공설운동진입(가실행)_사본 - 파주 북시티(이채)_04028적산수량집계" xfId="4815"/>
    <cellStyle name="A_공설운동진입(가실행)_파주 BOOK CITY(통보용)" xfId="4820"/>
    <cellStyle name="A_공설운동진입(가실행)_파주 BOOK CITY(통보용)_04028적산수량집계" xfId="4821"/>
    <cellStyle name="A_공설운동진입(가실행)_파주 BOOK CITY가실행내역" xfId="4822"/>
    <cellStyle name="A_공설운동진입(가실행)_파주 BOOK CITY가실행내역_04028적산수량집계" xfId="4823"/>
    <cellStyle name="A_공설운동진입(가실행)_파주 북시티(이채)제출" xfId="4816"/>
    <cellStyle name="A_공설운동진입(가실행)_파주 북시티(이채)제출_04028적산수량집계" xfId="4817"/>
    <cellStyle name="A_공설운동진입(가실행)_파주 북시티(전체)제출(변경전)" xfId="4818"/>
    <cellStyle name="A_공설운동진입(가실행)_파주 북시티(전체)제출(변경전)_04028적산수량집계" xfId="4819"/>
    <cellStyle name="A_공설운동진입(가실행)_한남동 근린생활시설-6-1" xfId="4824"/>
    <cellStyle name="A_공설운동진입(가실행)_한남동 근린생활시설-6-1_한남동 근린생활시설-6-1" xfId="4825"/>
    <cellStyle name="a_공항관련공사비 비교" xfId="4828"/>
    <cellStyle name="A_당팀-가실행작업" xfId="4829"/>
    <cellStyle name="A_도급공사변경Ⅰ(0626)" xfId="4830"/>
    <cellStyle name="A_보고02-건축공사감액보고서(0714)" xfId="4831"/>
    <cellStyle name="A_분석001-구조체투입관련" xfId="4832"/>
    <cellStyle name="A_사본 - 0429파본사" xfId="4833"/>
    <cellStyle name="A_사본 - 파주 북시티(이채)" xfId="4834"/>
    <cellStyle name="A_사본 - 파주 북시티(이채)_04028적산수량집계" xfId="4835"/>
    <cellStyle name="A_실행01-총괄가실행(0828)" xfId="4836"/>
    <cellStyle name="a_자료03-대안수량조정실행대비표" xfId="4837"/>
    <cellStyle name="a_자료06-토목공사" xfId="4838"/>
    <cellStyle name="a_작업01-조경공사0709" xfId="4839"/>
    <cellStyle name="a_참고02-당초가실행" xfId="4840"/>
    <cellStyle name="A_총괄표(한자용)" xfId="4841"/>
    <cellStyle name="A_토목내역서" xfId="4842"/>
    <cellStyle name="A_토목내역서_04028적산수량집계" xfId="4843"/>
    <cellStyle name="A_토목내역서_BOOKCITY(전기)" xfId="4872"/>
    <cellStyle name="A_토목내역서_BOOKCITY(전기)_04028적산수량집계" xfId="4873"/>
    <cellStyle name="A_토목내역서_공설운동진입(가실행)" xfId="4844"/>
    <cellStyle name="A_토목내역서_공설운동진입(가실행)_04028적산수량집계" xfId="4845"/>
    <cellStyle name="A_토목내역서_공설운동진입(가실행)_BOOKCITY(전기)" xfId="4858"/>
    <cellStyle name="A_토목내역서_공설운동진입(가실행)_BOOKCITY(전기)_04028적산수량집계" xfId="4859"/>
    <cellStyle name="A_토목내역서_공설운동진입(가실행)_사본 - 파주 북시티(이채)" xfId="4846"/>
    <cellStyle name="A_토목내역서_공설운동진입(가실행)_사본 - 파주 북시티(이채)_04028적산수량집계" xfId="4847"/>
    <cellStyle name="A_토목내역서_공설운동진입(가실행)_파주 BOOK CITY(통보용)" xfId="4852"/>
    <cellStyle name="A_토목내역서_공설운동진입(가실행)_파주 BOOK CITY(통보용)_04028적산수량집계" xfId="4853"/>
    <cellStyle name="A_토목내역서_공설운동진입(가실행)_파주 BOOK CITY가실행내역" xfId="4854"/>
    <cellStyle name="A_토목내역서_공설운동진입(가실행)_파주 BOOK CITY가실행내역_04028적산수량집계" xfId="4855"/>
    <cellStyle name="A_토목내역서_공설운동진입(가실행)_파주 북시티(이채)제출" xfId="4848"/>
    <cellStyle name="A_토목내역서_공설운동진입(가실행)_파주 북시티(이채)제출_04028적산수량집계" xfId="4849"/>
    <cellStyle name="A_토목내역서_공설운동진입(가실행)_파주 북시티(전체)제출(변경전)" xfId="4850"/>
    <cellStyle name="A_토목내역서_공설운동진입(가실행)_파주 북시티(전체)제출(변경전)_04028적산수량집계" xfId="4851"/>
    <cellStyle name="A_토목내역서_공설운동진입(가실행)_한남동 근린생활시설-6-1" xfId="4856"/>
    <cellStyle name="A_토목내역서_공설운동진입(가실행)_한남동 근린생활시설-6-1_한남동 근린생활시설-6-1" xfId="4857"/>
    <cellStyle name="A_토목내역서_사본 - 파주 북시티(이채)" xfId="4860"/>
    <cellStyle name="A_토목내역서_사본 - 파주 북시티(이채)_04028적산수량집계" xfId="4861"/>
    <cellStyle name="A_토목내역서_파주 BOOK CITY(통보용)" xfId="4866"/>
    <cellStyle name="A_토목내역서_파주 BOOK CITY(통보용)_04028적산수량집계" xfId="4867"/>
    <cellStyle name="A_토목내역서_파주 BOOK CITY가실행내역" xfId="4868"/>
    <cellStyle name="A_토목내역서_파주 BOOK CITY가실행내역_04028적산수량집계" xfId="4869"/>
    <cellStyle name="A_토목내역서_파주 북시티(이채)제출" xfId="4862"/>
    <cellStyle name="A_토목내역서_파주 북시티(이채)제출_04028적산수량집계" xfId="4863"/>
    <cellStyle name="A_토목내역서_파주 북시티(전체)제출(변경전)" xfId="4864"/>
    <cellStyle name="A_토목내역서_파주 북시티(전체)제출(변경전)_04028적산수량집계" xfId="4865"/>
    <cellStyle name="A_토목내역서_한남동 근린생활시설-6-1" xfId="4870"/>
    <cellStyle name="A_토목내역서_한남동 근린생활시설-6-1_한남동 근린생활시설-6-1" xfId="4871"/>
    <cellStyle name="A_파주 BOOK CITY(통보용)" xfId="4878"/>
    <cellStyle name="A_파주 BOOK CITY(통보용)_04028적산수량집계" xfId="4879"/>
    <cellStyle name="A_파주 BOOK CITY가실행내역" xfId="4880"/>
    <cellStyle name="A_파주 BOOK CITY가실행내역_04028적산수량집계" xfId="4881"/>
    <cellStyle name="A_파주 북시티(이채)제출" xfId="4874"/>
    <cellStyle name="A_파주 북시티(이채)제출_04028적산수량집계" xfId="4875"/>
    <cellStyle name="A_파주 북시티(전체)제출(변경전)" xfId="4876"/>
    <cellStyle name="A_파주 북시티(전체)제출(변경전)_04028적산수량집계" xfId="4877"/>
    <cellStyle name="a_파주1차가실행(통합)-대안1-현장분" xfId="4882"/>
    <cellStyle name="A¨­¢¬¢Ò [0]_¡Æ¨ÏAo" xfId="4889"/>
    <cellStyle name="A¨­￠￢￠O [0]_AO¨uRCN¡¾U " xfId="4890"/>
    <cellStyle name="A¨­¢¬¢Ò [0]_INQUIRY ¢¯¥ì¨ú¡ÀA©¬A©ª " xfId="4891"/>
    <cellStyle name="A¨­¢¬¢Ò_¡Æ¨ÏAo" xfId="4892"/>
    <cellStyle name="A¨­￠￢￠O_AO¨uRCN¡¾U " xfId="4893"/>
    <cellStyle name="A¨­¢¬¢Ò_INQUIRY ¢¯¥ì¨ú¡ÀA©¬A©ª " xfId="4894"/>
    <cellStyle name="Aⓒ­" xfId="4895"/>
    <cellStyle name="Accent1" xfId="4896"/>
    <cellStyle name="Accent1 - 20%" xfId="4897"/>
    <cellStyle name="Accent1 - 40%" xfId="4898"/>
    <cellStyle name="Accent1 - 60%" xfId="4899"/>
    <cellStyle name="Accent2" xfId="4900"/>
    <cellStyle name="Accent2 - 20%" xfId="4901"/>
    <cellStyle name="Accent2 - 40%" xfId="4902"/>
    <cellStyle name="Accent2 - 60%" xfId="4903"/>
    <cellStyle name="Accent3" xfId="4904"/>
    <cellStyle name="Accent3 - 20%" xfId="4905"/>
    <cellStyle name="Accent3 - 40%" xfId="4906"/>
    <cellStyle name="Accent3 - 60%" xfId="4907"/>
    <cellStyle name="Accent4" xfId="4908"/>
    <cellStyle name="Accent4 - 20%" xfId="4909"/>
    <cellStyle name="Accent4 - 40%" xfId="4910"/>
    <cellStyle name="Accent4 - 60%" xfId="4911"/>
    <cellStyle name="Accent5" xfId="4912"/>
    <cellStyle name="Accent5 - 20%" xfId="4913"/>
    <cellStyle name="Accent5 - 40%" xfId="4914"/>
    <cellStyle name="Accent5 - 60%" xfId="4915"/>
    <cellStyle name="Accent6" xfId="4916"/>
    <cellStyle name="Accent6 - 20%" xfId="4917"/>
    <cellStyle name="Accent6 - 40%" xfId="4918"/>
    <cellStyle name="Accent6 - 60%" xfId="4919"/>
    <cellStyle name="Actual Date" xfId="4920"/>
    <cellStyle name="Ae" xfId="4921"/>
    <cellStyle name="Åë" xfId="4922"/>
    <cellStyle name="Åë 2" xfId="4923"/>
    <cellStyle name="Æ?¼¾æ®" xfId="4924"/>
    <cellStyle name="Ae_060126-영풍전자3공장(계약용)" xfId="4925"/>
    <cellStyle name="Aee­ " xfId="4926"/>
    <cellStyle name="Aee­ [" xfId="4927"/>
    <cellStyle name="Åëè­ [" xfId="4928"/>
    <cellStyle name="Åëè­ [ 2" xfId="4929"/>
    <cellStyle name="AeE­ [0]_  A¾  CO  " xfId="4930"/>
    <cellStyle name="ÅëÈ­ [0]_´ëºñÇ¥" xfId="4931"/>
    <cellStyle name="AeE­ [0]_¸AAa" xfId="4932"/>
    <cellStyle name="ÅëÈ­ [0]_¸ÅÃâ" xfId="4933"/>
    <cellStyle name="AeE­ [0]_¿­¸° INT" xfId="4934"/>
    <cellStyle name="ÅëÈ­ [0]_±³À°ÈÆ·Ãºñ(ºÎ¼­º°)" xfId="4935"/>
    <cellStyle name="AeE­ [0]_°u¸RC×¸n_¾÷A¾º° " xfId="4936"/>
    <cellStyle name="ÅëÈ­ [0]_Á¤»ê¼­°©Áö" xfId="4937"/>
    <cellStyle name="AeE­ [0]_A¾COA¶°AºÐ " xfId="4938"/>
    <cellStyle name="ÅëÈ­ [0]_Á¾ÇÕÃ¶°ÅºÐ " xfId="4939"/>
    <cellStyle name="AeE­ [0]_AMT " xfId="4940"/>
    <cellStyle name="ÅëÈ­ [0]_ÃÑ°ý" xfId="4941"/>
    <cellStyle name="AeE­ [0]_INQUIRY ¿μ¾÷AßAø " xfId="4942"/>
    <cellStyle name="ÅëÈ­ [0]_kc-elec system check list" xfId="4943"/>
    <cellStyle name="AeE­ [0]_º≫¼± ±æ¾i±uºI ¼o·R Ay°eC￥ " xfId="4944"/>
    <cellStyle name="ÅëÈ­ [0]_RESULTS" xfId="4945"/>
    <cellStyle name="Aee­ _04028적산수량집계" xfId="4946"/>
    <cellStyle name="AeE­_  A¾  CO  " xfId="4947"/>
    <cellStyle name="ÅëÈ­_´ëºñÇ¥" xfId="4948"/>
    <cellStyle name="AeE­_¿­¸° INT" xfId="4949"/>
    <cellStyle name="ÅëÈ­_±³À°ÈÆ·Ãºñ(ºÎ¼­º°)" xfId="4950"/>
    <cellStyle name="AeE­_°u¸RC×¸n_¾÷A¾º° " xfId="4951"/>
    <cellStyle name="ÅëÈ­_Á¤»ê¼­°©Áö" xfId="4952"/>
    <cellStyle name="AeE­_A¾COA¶°AºÐ " xfId="4953"/>
    <cellStyle name="ÅëÈ­_Á¾ÇÕÃ¶°ÅºÐ " xfId="4954"/>
    <cellStyle name="AeE­_AMT " xfId="4955"/>
    <cellStyle name="ÅëÈ­_ÃÑ°ý" xfId="4956"/>
    <cellStyle name="AeE­_INQUIRY ¿μ¾÷AßAø " xfId="4957"/>
    <cellStyle name="ÅëÈ­_kc-elec system check list" xfId="4958"/>
    <cellStyle name="AeE­_º≫¼± ±æ¾i±uºI ¼o·R Ay°eC￥ " xfId="4959"/>
    <cellStyle name="ÅëÈ­_RESULTS" xfId="4960"/>
    <cellStyle name="Aee¡" xfId="4961"/>
    <cellStyle name="AeE¡© [0]_¡Æ¨ÏAo" xfId="4962"/>
    <cellStyle name="AeE¡©_¡Æ¨ÏAo" xfId="4963"/>
    <cellStyle name="AeE¡ⓒ [0]_AO¨uRCN¡¾U " xfId="4964"/>
    <cellStyle name="AeE¡ⓒ_AO¨uRCN¡¾U " xfId="4965"/>
    <cellStyle name="Æu¼ " xfId="4968"/>
    <cellStyle name="Æu¼  2" xfId="4969"/>
    <cellStyle name="ÆÛ¼¾Æ®" xfId="4970"/>
    <cellStyle name="ALIGNMENT" xfId="4971"/>
    <cellStyle name="args.style" xfId="4972"/>
    <cellStyle name="Aþ" xfId="4973"/>
    <cellStyle name="Äþ" xfId="4974"/>
    <cellStyle name="Äþ 2" xfId="4975"/>
    <cellStyle name="Aþ¸" xfId="4976"/>
    <cellStyle name="Aþ¸¶ [" xfId="4977"/>
    <cellStyle name="Äþ¸¶ [" xfId="4978"/>
    <cellStyle name="Äþ¸¶ [ 2" xfId="4979"/>
    <cellStyle name="AÞ¸¶ [0]_  A¾  CO  " xfId="4980"/>
    <cellStyle name="ÄÞ¸¶ [0]_´ëºñÇ¥" xfId="4981"/>
    <cellStyle name="AÞ¸¶ [0]_¿­¸° INT" xfId="4982"/>
    <cellStyle name="ÄÞ¸¶ [0]_±³À°ÈÆ·Ãºñ(ºÎ¼­º°)" xfId="4983"/>
    <cellStyle name="AÞ¸¶ [0]_°¡³ª´U " xfId="4984"/>
    <cellStyle name="ÄÞ¸¶ [0]_°ø»çºñ¿¹»ê¼­" xfId="4985"/>
    <cellStyle name="AÞ¸¶ [0]_°u¸RBS('98) " xfId="4986"/>
    <cellStyle name="ÄÞ¸¶ [0]_¼öÀÍ¼º " xfId="4987"/>
    <cellStyle name="AÞ¸¶ [0]_A¾CO½A¼³ " xfId="4988"/>
    <cellStyle name="ÄÞ¸¶ [0]_Á¾ÇÕ½Å¼³ " xfId="4989"/>
    <cellStyle name="AÞ¸¶ [0]_A¾COA¶°AºÐ " xfId="4990"/>
    <cellStyle name="ÄÞ¸¶ [0]_Á¾ÇÕÃ¶°ÅºÐ " xfId="4991"/>
    <cellStyle name="AÞ¸¶ [0]_AN°y(1.25) " xfId="4992"/>
    <cellStyle name="ÄÞ¸¶ [0]_ÃÑ°ýÇ¥" xfId="4993"/>
    <cellStyle name="AÞ¸¶ [0]_INQUIRY ¿μ¾÷AßAø " xfId="4994"/>
    <cellStyle name="ÄÞ¸¶ [0]_º¯°æ¹®Ã³_Àç¹«È°µ¿ " xfId="4995"/>
    <cellStyle name="AÞ¸¶ [0]_º≫¼± ±æ¾i±uºI ¼o·R Ay°eC￥ " xfId="4996"/>
    <cellStyle name="ÄÞ¸¶ [0]_Sheet1" xfId="4997"/>
    <cellStyle name="AÞ¸¶_  A¾  CO  " xfId="4998"/>
    <cellStyle name="ÄÞ¸¶_´ëºñÇ¥" xfId="4999"/>
    <cellStyle name="AÞ¸¶_¸AAa" xfId="5000"/>
    <cellStyle name="ÄÞ¸¶_¸ÅÃâ" xfId="5001"/>
    <cellStyle name="AÞ¸¶_¿­¸° INT" xfId="5002"/>
    <cellStyle name="ÄÞ¸¶_±³À°ÈÆ·Ãºñ(ºÎ¼­º°)" xfId="5003"/>
    <cellStyle name="AÞ¸¶_±aA¸" xfId="5004"/>
    <cellStyle name="ÄÞ¸¶_±âÅ¸" xfId="5005"/>
    <cellStyle name="AÞ¸¶_°u¸RC×¸n_¾÷A¾º° " xfId="5006"/>
    <cellStyle name="ÄÞ¸¶_Á¤»ê¼­°©Áö" xfId="5007"/>
    <cellStyle name="AÞ¸¶_A¾COA¶°AºÐ " xfId="5008"/>
    <cellStyle name="ÄÞ¸¶_Á¾ÇÕÃ¶°ÅºÐ " xfId="5009"/>
    <cellStyle name="AÞ¸¶_AN°y(1.25) " xfId="5010"/>
    <cellStyle name="ÄÞ¸¶_ÃÑ°ýÇ¥" xfId="5011"/>
    <cellStyle name="AÞ¸¶_INQUIRY ¿μ¾÷AßAø " xfId="5012"/>
    <cellStyle name="ÄÞ¸¶_º¯°æ¹®Ã³_Àç¹«È°µ¿ " xfId="5013"/>
    <cellStyle name="AÞ¸¶_º≫¼± ±æ¾i±uºI ¼o·R Ay°eC￥ " xfId="5014"/>
    <cellStyle name="ÄÞ¸¶_Sheet1" xfId="5015"/>
    <cellStyle name="ÀÚ¸®¼ö" xfId="5016"/>
    <cellStyle name="ÀÚ¸®¼ö0" xfId="5017"/>
    <cellStyle name="Au¸r " xfId="5018"/>
    <cellStyle name="Au¸r  2" xfId="5019"/>
    <cellStyle name="Au¸r¼" xfId="5020"/>
    <cellStyle name="_x0001_b" xfId="5021"/>
    <cellStyle name="_x0001_b 2" xfId="5022"/>
    <cellStyle name="b␌þකb濰þඪb瀠þයb灌þ්b炈þ宐&lt;෢b濈þෲb濬þขb瀐þฒb瀰þ昰_x0018_⋸þ㤕䰀ጤܕ_x0008_" xfId="5023"/>
    <cellStyle name="Bad" xfId="5025"/>
    <cellStyle name="blank" xfId="5026"/>
    <cellStyle name="blank - Style1" xfId="5027"/>
    <cellStyle name="blank 2" xfId="5028"/>
    <cellStyle name="blank_대갑내역서" xfId="5029"/>
    <cellStyle name="Body" xfId="5030"/>
    <cellStyle name="b嬜þപb嬼þഺb孬þൊb⍜þ൚b⍼þ൪b⎨þൺb⏜þඊb␌þකb濰þඪb瀠þයb灌þ්b炈þ宐&lt;෢b濈þෲb濬þขb瀐þฒb瀰þ昰_x0018_⋸þ㤕䰀ጤܕ_x0008_" xfId="5024"/>
    <cellStyle name="C" xfId="5031"/>
    <cellStyle name="C_04028적산수량집계" xfId="5032"/>
    <cellStyle name="C_BOOKCITY(전기)" xfId="5093"/>
    <cellStyle name="C_BOOKCITY(전기)_04028적산수량집계" xfId="5094"/>
    <cellStyle name="C_공설운동진입(가실행)" xfId="5033"/>
    <cellStyle name="C_공설운동진입(가실행)_04028적산수량집계" xfId="5034"/>
    <cellStyle name="C_공설운동진입(가실행)_BOOKCITY(전기)" xfId="5047"/>
    <cellStyle name="C_공설운동진입(가실행)_BOOKCITY(전기)_04028적산수량집계" xfId="5048"/>
    <cellStyle name="C_공설운동진입(가실행)_사본 - 파주 북시티(이채)" xfId="5035"/>
    <cellStyle name="C_공설운동진입(가실행)_사본 - 파주 북시티(이채)_04028적산수량집계" xfId="5036"/>
    <cellStyle name="C_공설운동진입(가실행)_파주 BOOK CITY(통보용)" xfId="5041"/>
    <cellStyle name="C_공설운동진입(가실행)_파주 BOOK CITY(통보용)_04028적산수량집계" xfId="5042"/>
    <cellStyle name="C_공설운동진입(가실행)_파주 BOOK CITY가실행내역" xfId="5043"/>
    <cellStyle name="C_공설운동진입(가실행)_파주 BOOK CITY가실행내역_04028적산수량집계" xfId="5044"/>
    <cellStyle name="C_공설운동진입(가실행)_파주 북시티(이채)제출" xfId="5037"/>
    <cellStyle name="C_공설운동진입(가실행)_파주 북시티(이채)제출_04028적산수량집계" xfId="5038"/>
    <cellStyle name="C_공설운동진입(가실행)_파주 북시티(전체)제출(변경전)" xfId="5039"/>
    <cellStyle name="C_공설운동진입(가실행)_파주 북시티(전체)제출(변경전)_04028적산수량집계" xfId="5040"/>
    <cellStyle name="C_공설운동진입(가실행)_한남동 근린생활시설-6-1" xfId="5045"/>
    <cellStyle name="C_공설운동진입(가실행)_한남동 근린생활시설-6-1_한남동 근린생활시설-6-1" xfId="5046"/>
    <cellStyle name="C_사본 - 파주 북시티(이채)" xfId="5049"/>
    <cellStyle name="C_사본 - 파주 북시티(이채)_04028적산수량집계" xfId="5050"/>
    <cellStyle name="C_토목내역서" xfId="5051"/>
    <cellStyle name="C_토목내역서_04028적산수량집계" xfId="5052"/>
    <cellStyle name="C_토목내역서_BOOKCITY(전기)" xfId="5081"/>
    <cellStyle name="C_토목내역서_BOOKCITY(전기)_04028적산수량집계" xfId="5082"/>
    <cellStyle name="C_토목내역서_공설운동진입(가실행)" xfId="5053"/>
    <cellStyle name="C_토목내역서_공설운동진입(가실행)_04028적산수량집계" xfId="5054"/>
    <cellStyle name="C_토목내역서_공설운동진입(가실행)_BOOKCITY(전기)" xfId="5067"/>
    <cellStyle name="C_토목내역서_공설운동진입(가실행)_BOOKCITY(전기)_04028적산수량집계" xfId="5068"/>
    <cellStyle name="C_토목내역서_공설운동진입(가실행)_사본 - 파주 북시티(이채)" xfId="5055"/>
    <cellStyle name="C_토목내역서_공설운동진입(가실행)_사본 - 파주 북시티(이채)_04028적산수량집계" xfId="5056"/>
    <cellStyle name="C_토목내역서_공설운동진입(가실행)_파주 BOOK CITY(통보용)" xfId="5061"/>
    <cellStyle name="C_토목내역서_공설운동진입(가실행)_파주 BOOK CITY(통보용)_04028적산수량집계" xfId="5062"/>
    <cellStyle name="C_토목내역서_공설운동진입(가실행)_파주 BOOK CITY가실행내역" xfId="5063"/>
    <cellStyle name="C_토목내역서_공설운동진입(가실행)_파주 BOOK CITY가실행내역_04028적산수량집계" xfId="5064"/>
    <cellStyle name="C_토목내역서_공설운동진입(가실행)_파주 북시티(이채)제출" xfId="5057"/>
    <cellStyle name="C_토목내역서_공설운동진입(가실행)_파주 북시티(이채)제출_04028적산수량집계" xfId="5058"/>
    <cellStyle name="C_토목내역서_공설운동진입(가실행)_파주 북시티(전체)제출(변경전)" xfId="5059"/>
    <cellStyle name="C_토목내역서_공설운동진입(가실행)_파주 북시티(전체)제출(변경전)_04028적산수량집계" xfId="5060"/>
    <cellStyle name="C_토목내역서_공설운동진입(가실행)_한남동 근린생활시설-6-1" xfId="5065"/>
    <cellStyle name="C_토목내역서_공설운동진입(가실행)_한남동 근린생활시설-6-1_한남동 근린생활시설-6-1" xfId="5066"/>
    <cellStyle name="C_토목내역서_사본 - 파주 북시티(이채)" xfId="5069"/>
    <cellStyle name="C_토목내역서_사본 - 파주 북시티(이채)_04028적산수량집계" xfId="5070"/>
    <cellStyle name="C_토목내역서_파주 BOOK CITY(통보용)" xfId="5075"/>
    <cellStyle name="C_토목내역서_파주 BOOK CITY(통보용)_04028적산수량집계" xfId="5076"/>
    <cellStyle name="C_토목내역서_파주 BOOK CITY가실행내역" xfId="5077"/>
    <cellStyle name="C_토목내역서_파주 BOOK CITY가실행내역_04028적산수량집계" xfId="5078"/>
    <cellStyle name="C_토목내역서_파주 북시티(이채)제출" xfId="5071"/>
    <cellStyle name="C_토목내역서_파주 북시티(이채)제출_04028적산수량집계" xfId="5072"/>
    <cellStyle name="C_토목내역서_파주 북시티(전체)제출(변경전)" xfId="5073"/>
    <cellStyle name="C_토목내역서_파주 북시티(전체)제출(변경전)_04028적산수량집계" xfId="5074"/>
    <cellStyle name="C_토목내역서_한남동 근린생활시설-6-1" xfId="5079"/>
    <cellStyle name="C_토목내역서_한남동 근린생활시설-6-1_한남동 근린생활시설-6-1" xfId="5080"/>
    <cellStyle name="C_파주 BOOK CITY(통보용)" xfId="5087"/>
    <cellStyle name="C_파주 BOOK CITY(통보용)_04028적산수량집계" xfId="5088"/>
    <cellStyle name="C_파주 BOOK CITY가실행내역" xfId="5089"/>
    <cellStyle name="C_파주 BOOK CITY가실행내역_04028적산수량집계" xfId="5090"/>
    <cellStyle name="C_파주 북시티(이채)제출" xfId="5083"/>
    <cellStyle name="C_파주 북시티(이채)제출_04028적산수량집계" xfId="5084"/>
    <cellStyle name="C_파주 북시티(전체)제출(변경전)" xfId="5085"/>
    <cellStyle name="C_파주 북시티(전체)제출(변경전)_04028적산수량집계" xfId="5086"/>
    <cellStyle name="C_한남동 근린생활시설-6-1" xfId="5091"/>
    <cellStyle name="C_한남동 근린생활시설-6-1_한남동 근린생활시설-6-1" xfId="5092"/>
    <cellStyle name="C¡ÍA¨ª_¡Æ¨ÏAo" xfId="5095"/>
    <cellStyle name="C¡IA¨ª_¡ic¨u¡A¨￢I¨￢¡Æ AN¡Æe " xfId="5096"/>
    <cellStyle name="C¡ÍA¨ª_¡íc¨ú¡À¨¬I¨¬¡Æ AN¡Æe " xfId="5097"/>
    <cellStyle name="C¡IA¨ª_AO¨uRCN¡¾U " xfId="5098"/>
    <cellStyle name="C¡ÍA¨ª_RESULTS" xfId="5099"/>
    <cellStyle name="C￥" xfId="5100"/>
    <cellStyle name="Ç¥" xfId="5101"/>
    <cellStyle name="Ç¥ 2" xfId="5102"/>
    <cellStyle name="Ç¥áø_" xfId="5103"/>
    <cellStyle name="C￥AØ_  A¾  CO  " xfId="5104"/>
    <cellStyle name="Ç¥ÁØ_(%)ºñ¸ñ±ººÐ·ùÇ¥" xfId="5105"/>
    <cellStyle name="C￥AØ_´e½Aμ¿" xfId="5106"/>
    <cellStyle name="Ç¥ÁØ_´ëºñÇ¥" xfId="5107"/>
    <cellStyle name="C￥AØ_´eºnC￥ (2)_1_ºI´eAa°ø " xfId="5108"/>
    <cellStyle name="Ç¥ÁØ_´ëºñÇ¥ (2)_1_ºÎ´ëÅä°ø " xfId="5109"/>
    <cellStyle name="C￥AØ_´eºnC￥ (2)_ºI´eAa°ø " xfId="5110"/>
    <cellStyle name="Ç¥ÁØ_´ëºñÇ¥ (2)_ºÎ´ëÅä°ø " xfId="5111"/>
    <cellStyle name="C￥AØ_¸AAa.¼OAI " xfId="5112"/>
    <cellStyle name="Ç¥ÁØ_¸ÅÃâ_KT innotz  -인퍼니-" xfId="5113"/>
    <cellStyle name="C￥AØ_¿­¸° INT" xfId="5114"/>
    <cellStyle name="Ç¥ÁØ_¿ù°£¿ä¾àº¸°í" xfId="5115"/>
    <cellStyle name="C￥AØ_¿μ¾÷CoE² " xfId="5116"/>
    <cellStyle name="Ç¥ÁØ_±¸¸Å³³±â" xfId="5117"/>
    <cellStyle name="C￥AØ_≫c¾÷ºIº° AN°e " xfId="5118"/>
    <cellStyle name="Ç¥ÁØ_°¡¼³" xfId="5119"/>
    <cellStyle name="C￥AØ_°³AI OXIDE " xfId="5120"/>
    <cellStyle name="Ç¥ÁØ_°æ¿µ½ÇÀû" xfId="5121"/>
    <cellStyle name="C￥AØ_0N-HANDLING " xfId="5122"/>
    <cellStyle name="Ç¥ÁØ_0N-HANDLING " xfId="5123"/>
    <cellStyle name="C￥AØ_¼³°e¿e¿ª" xfId="5124"/>
    <cellStyle name="Ç¥ÁØ_2000¼ÕÈ® " xfId="5125"/>
    <cellStyle name="C￥AØ_5-1±¤°i " xfId="5126"/>
    <cellStyle name="Ç¥ÁØ_5-1±¤°í " xfId="5127"/>
    <cellStyle name="C￥AØ_5-1±¤°i  2" xfId="5128"/>
    <cellStyle name="Ç¥ÁØ_5-1±¤°í  2" xfId="5129"/>
    <cellStyle name="C￥AØ_5-1±¤°i _도급,실행(02.2.16)" xfId="5130"/>
    <cellStyle name="Ç¥ÁØ_Á¾ÇÕÃ¶°ÅºÐ " xfId="5131"/>
    <cellStyle name="C￥AØ_AN°y(1.25) " xfId="5132"/>
    <cellStyle name="Ç¥ÁØ_Àü·Â¼ÕÀÍºÐ¼®" xfId="5133"/>
    <cellStyle name="C￥AØ_Ay°eC￥(2¿u) " xfId="5134"/>
    <cellStyle name="Ç¥ÁØ_Áý°èÇ¥(2¿ù) " xfId="5135"/>
    <cellStyle name="C￥AØ_Ay°eC￥(2¿u)  2" xfId="5136"/>
    <cellStyle name="Ç¥ÁØ_ÇâÈÄ5³â (2)" xfId="5137"/>
    <cellStyle name="C￥AØ_CoAa°u¸Rºn(Ao¹æ) " xfId="5138"/>
    <cellStyle name="Ç¥ÁØ_ÇöÈ²_¹®Á¦Á¡ " xfId="5139"/>
    <cellStyle name="C￥AØ_E¸AaAO½A " xfId="5140"/>
    <cellStyle name="Ç¥ÁØ_ÈÞÀÏ±Ù·Î" xfId="5141"/>
    <cellStyle name="C￥AØ_FIRE " xfId="5142"/>
    <cellStyle name="Ç¥ÁØ_HATCO HQ" xfId="5143"/>
    <cellStyle name="C￥AØ_LIGHTNING " xfId="5144"/>
    <cellStyle name="Ç¥ÁØ_º¯°æ(ÃÖÁ¾)" xfId="5145"/>
    <cellStyle name="C￥AØ_PERSONAL" xfId="5146"/>
    <cellStyle name="Ç¥ÁØ_RESULTS" xfId="5147"/>
    <cellStyle name="Calc Currency (0)" xfId="5148"/>
    <cellStyle name="Calc Currency (0) 2" xfId="5149"/>
    <cellStyle name="Calc Currency (0) 3" xfId="5150"/>
    <cellStyle name="Calc Currency (0) 4" xfId="5151"/>
    <cellStyle name="Calc Currency (0)_KT innotz  -인퍼니-" xfId="5152"/>
    <cellStyle name="Calc Currency (2)" xfId="5153"/>
    <cellStyle name="Calc Currency (2) 2" xfId="5154"/>
    <cellStyle name="Calc Percent (0)" xfId="5155"/>
    <cellStyle name="Calc Percent (1)" xfId="5156"/>
    <cellStyle name="Calc Percent (1) 2" xfId="5157"/>
    <cellStyle name="Calc Percent (2)" xfId="5158"/>
    <cellStyle name="Calc Percent (2) 2" xfId="5159"/>
    <cellStyle name="Calc Units (0)" xfId="5160"/>
    <cellStyle name="Calc Units (0) 2" xfId="5161"/>
    <cellStyle name="Calc Units (1)" xfId="5162"/>
    <cellStyle name="Calc Units (1) 2" xfId="5163"/>
    <cellStyle name="Calc Units (2)" xfId="5164"/>
    <cellStyle name="Calc Units (2) 2" xfId="5165"/>
    <cellStyle name="Calculation" xfId="5166"/>
    <cellStyle name="category" xfId="5167"/>
    <cellStyle name="category 2" xfId="5168"/>
    <cellStyle name="category 3" xfId="5169"/>
    <cellStyle name="Check Cell" xfId="5170"/>
    <cellStyle name="ÇÏÀÌÆÛ¸µÅ©" xfId="5171"/>
    <cellStyle name="CIAIÆU¸μAⓒ" xfId="5172"/>
    <cellStyle name="ⓒo" xfId="5173"/>
    <cellStyle name="ÇÕ»ê" xfId="5174"/>
    <cellStyle name="Co≫" xfId="5175"/>
    <cellStyle name="Column Heading" xfId="5176"/>
    <cellStyle name="Comma" xfId="5177"/>
    <cellStyle name="Comma  - Style2" xfId="5178"/>
    <cellStyle name="Comma  - Style3" xfId="5179"/>
    <cellStyle name="Comma  - Style4" xfId="5180"/>
    <cellStyle name="Comma  - Style5" xfId="5181"/>
    <cellStyle name="Comma  - Style6" xfId="5182"/>
    <cellStyle name="Comma  - Style7" xfId="5183"/>
    <cellStyle name="Comma  - Style8" xfId="5184"/>
    <cellStyle name="Comma [0]" xfId="5185"/>
    <cellStyle name="Comma [0] 2" xfId="5186"/>
    <cellStyle name="Comma [0] 3" xfId="5187"/>
    <cellStyle name="Comma [0] 4" xfId="5188"/>
    <cellStyle name="Comma [0]_ SG&amp;A Bridge " xfId="5189"/>
    <cellStyle name="Comma [00]" xfId="5190"/>
    <cellStyle name="Comma [00] 2" xfId="5191"/>
    <cellStyle name="comma zerodec" xfId="5192"/>
    <cellStyle name="comma zerodec 2" xfId="5193"/>
    <cellStyle name="comma zerodec 3" xfId="5194"/>
    <cellStyle name="comma zerodec 4" xfId="5195"/>
    <cellStyle name="comma zerodec 5" xfId="5196"/>
    <cellStyle name="Comma_ SG&amp;A Bridge" xfId="5197"/>
    <cellStyle name="Comma0" xfId="5198"/>
    <cellStyle name="Comma0 2" xfId="5199"/>
    <cellStyle name="Comma0 3" xfId="5200"/>
    <cellStyle name="Comma0_KT innotz  -인퍼니-" xfId="5201"/>
    <cellStyle name="Copied" xfId="5202"/>
    <cellStyle name="Curren" xfId="5203"/>
    <cellStyle name="Curren?_x0012_퐀_x0017_?" xfId="5204"/>
    <cellStyle name="Currency" xfId="5205"/>
    <cellStyle name="Currency [0]" xfId="5206"/>
    <cellStyle name="Currency [0] 2" xfId="5207"/>
    <cellStyle name="Currency [0] 3" xfId="5208"/>
    <cellStyle name="Currency [0] 4" xfId="5209"/>
    <cellStyle name="Currency [0]_ SG&amp;A Bridge " xfId="5210"/>
    <cellStyle name="Currency [00]" xfId="5211"/>
    <cellStyle name="Currency [00] 2" xfId="5212"/>
    <cellStyle name="Currency 10" xfId="5213"/>
    <cellStyle name="Currency 11" xfId="5214"/>
    <cellStyle name="Currency 2" xfId="5215"/>
    <cellStyle name="Currency 3" xfId="5216"/>
    <cellStyle name="Currency 4" xfId="5217"/>
    <cellStyle name="Currency 5" xfId="5218"/>
    <cellStyle name="Currency 6" xfId="5219"/>
    <cellStyle name="Currency 7" xfId="5220"/>
    <cellStyle name="Currency 8" xfId="5221"/>
    <cellStyle name="Currency 9" xfId="5222"/>
    <cellStyle name="currency-$" xfId="5223"/>
    <cellStyle name="Currency_ SG&amp;A Bridge " xfId="5224"/>
    <cellStyle name="Currency0" xfId="5225"/>
    <cellStyle name="Currency0 2" xfId="5226"/>
    <cellStyle name="Currency0 3" xfId="5227"/>
    <cellStyle name="Currency0 4" xfId="5228"/>
    <cellStyle name="Currency0 5" xfId="5229"/>
    <cellStyle name="Currency0_KT innotz  -인퍼니-" xfId="5230"/>
    <cellStyle name="Currency1" xfId="5231"/>
    <cellStyle name="Currency1 2" xfId="5232"/>
    <cellStyle name="Currency1 3" xfId="5233"/>
    <cellStyle name="Currency1 4" xfId="5234"/>
    <cellStyle name="Currency1 5" xfId="5235"/>
    <cellStyle name="Date" xfId="5236"/>
    <cellStyle name="Date 2" xfId="5237"/>
    <cellStyle name="Date 3" xfId="5238"/>
    <cellStyle name="Date 4" xfId="5239"/>
    <cellStyle name="Date 5" xfId="5240"/>
    <cellStyle name="Date Short" xfId="5241"/>
    <cellStyle name="Date_(02월25일)- 강북제일교회 교육관 증축공사(제출)" xfId="5242"/>
    <cellStyle name="DELTA" xfId="5243"/>
    <cellStyle name="description" xfId="5244"/>
    <cellStyle name="Dezimal [0]_Ausdruck RUND (D)" xfId="5245"/>
    <cellStyle name="Dezimal_Ausdruck RUND (D)" xfId="5246"/>
    <cellStyle name="Dollar (zero dec)" xfId="5247"/>
    <cellStyle name="Dollar (zero dec) 2" xfId="5248"/>
    <cellStyle name="Dollar (zero dec) 3" xfId="5249"/>
    <cellStyle name="Dollar (zero dec) 4" xfId="5250"/>
    <cellStyle name="Dollar (zero dec) 5" xfId="5251"/>
    <cellStyle name="E­æo±" xfId="5252"/>
    <cellStyle name="E­æo±a" xfId="5253"/>
    <cellStyle name="È­Æó±âÈ£" xfId="5254"/>
    <cellStyle name="È­Æó±âÈ£0" xfId="5255"/>
    <cellStyle name="Emphasis 1" xfId="5256"/>
    <cellStyle name="Emphasis 2" xfId="5257"/>
    <cellStyle name="Emphasis 3" xfId="5258"/>
    <cellStyle name="En-t?e 1" xfId="5259"/>
    <cellStyle name="En-t?e 2" xfId="5260"/>
    <cellStyle name="Enter Currency (0)" xfId="5261"/>
    <cellStyle name="Enter Currency (0) 2" xfId="5262"/>
    <cellStyle name="Enter Currency (2)" xfId="5263"/>
    <cellStyle name="Enter Currency (2) 2" xfId="5264"/>
    <cellStyle name="Enter Units (0)" xfId="5265"/>
    <cellStyle name="Enter Units (0) 2" xfId="5266"/>
    <cellStyle name="Enter Units (1)" xfId="5267"/>
    <cellStyle name="Enter Units (1) 2" xfId="5268"/>
    <cellStyle name="Enter Units (2)" xfId="5269"/>
    <cellStyle name="Enter Units (2) 2" xfId="5270"/>
    <cellStyle name="Entered" xfId="5271"/>
    <cellStyle name="entry" xfId="5272"/>
    <cellStyle name="Euro" xfId="5273"/>
    <cellStyle name="Euro 2" xfId="5274"/>
    <cellStyle name="Euro 3" xfId="5275"/>
    <cellStyle name="Explanatory Text" xfId="5508"/>
    <cellStyle name="F2" xfId="5278"/>
    <cellStyle name="F2 2" xfId="5279"/>
    <cellStyle name="F2_KT innotz  -인퍼니-" xfId="5280"/>
    <cellStyle name="F3" xfId="5281"/>
    <cellStyle name="F3 2" xfId="5282"/>
    <cellStyle name="F3_KT innotz  -인퍼니-" xfId="5283"/>
    <cellStyle name="F4" xfId="5284"/>
    <cellStyle name="F4 2" xfId="5285"/>
    <cellStyle name="F4_KT innotz  -인퍼니-" xfId="5286"/>
    <cellStyle name="F5" xfId="5287"/>
    <cellStyle name="F5 2" xfId="5288"/>
    <cellStyle name="F5_KT innotz  -인퍼니-" xfId="5289"/>
    <cellStyle name="F6" xfId="5290"/>
    <cellStyle name="F6 2" xfId="5291"/>
    <cellStyle name="F6_KT innotz  -인퍼니-" xfId="5292"/>
    <cellStyle name="F7" xfId="5293"/>
    <cellStyle name="F7 2" xfId="5294"/>
    <cellStyle name="F7_KT innotz  -인퍼니-" xfId="5295"/>
    <cellStyle name="F8" xfId="5296"/>
    <cellStyle name="F8 2" xfId="5297"/>
    <cellStyle name="F8_KT innotz  -인퍼니-" xfId="5298"/>
    <cellStyle name="Financier0" xfId="5299"/>
    <cellStyle name="Fixed" xfId="5300"/>
    <cellStyle name="Fixed 2" xfId="5301"/>
    <cellStyle name="Fixed 3" xfId="5302"/>
    <cellStyle name="Fixed 4" xfId="5303"/>
    <cellStyle name="Fixed 5" xfId="5304"/>
    <cellStyle name="Fixed_KT innotz  -인퍼니-" xfId="5305"/>
    <cellStyle name="Followed Hyperlink" xfId="5306"/>
    <cellStyle name="G10" xfId="5307"/>
    <cellStyle name="Good" xfId="5308"/>
    <cellStyle name="Grey" xfId="5309"/>
    <cellStyle name="Grey 2" xfId="5310"/>
    <cellStyle name="Grey 3" xfId="5311"/>
    <cellStyle name="Grey 4" xfId="5312"/>
    <cellStyle name="H1" xfId="5313"/>
    <cellStyle name="H2" xfId="5314"/>
    <cellStyle name="head 1" xfId="5315"/>
    <cellStyle name="HEADER" xfId="5316"/>
    <cellStyle name="HEADER 2" xfId="5317"/>
    <cellStyle name="HEADER 3" xfId="5318"/>
    <cellStyle name="Header1" xfId="5319"/>
    <cellStyle name="Header2" xfId="5320"/>
    <cellStyle name="Heading 1" xfId="5321"/>
    <cellStyle name="Heading 1 2" xfId="5322"/>
    <cellStyle name="Heading 2" xfId="5323"/>
    <cellStyle name="Heading 2 2" xfId="5324"/>
    <cellStyle name="Heading 3" xfId="5325"/>
    <cellStyle name="Heading 4" xfId="5326"/>
    <cellStyle name="Heading1" xfId="5327"/>
    <cellStyle name="Heading1 2" xfId="5328"/>
    <cellStyle name="Heading1 3" xfId="5329"/>
    <cellStyle name="Heading1 4" xfId="5330"/>
    <cellStyle name="Heading1 5" xfId="5331"/>
    <cellStyle name="Heading1_KT innotz  -인퍼니-" xfId="5332"/>
    <cellStyle name="Heading2" xfId="5333"/>
    <cellStyle name="Heading2 2" xfId="5334"/>
    <cellStyle name="Heading2 3" xfId="5335"/>
    <cellStyle name="Heading2 4" xfId="5336"/>
    <cellStyle name="Heading2 5" xfId="5337"/>
    <cellStyle name="Heading2_KT innotz  -인퍼니-" xfId="5338"/>
    <cellStyle name="HEADINGS" xfId="5339"/>
    <cellStyle name="HEADINGSTOP" xfId="5340"/>
    <cellStyle name="Helv8_PFD4.XLS" xfId="5341"/>
    <cellStyle name="HIGHLIGHT" xfId="5342"/>
    <cellStyle name="Hyperlink" xfId="5343"/>
    <cellStyle name="Hyperlink 2" xfId="5344"/>
    <cellStyle name="Hyperlink 3" xfId="5345"/>
    <cellStyle name="Input" xfId="5346"/>
    <cellStyle name="Input [yellow]" xfId="5347"/>
    <cellStyle name="Input [yellow] 2" xfId="5348"/>
    <cellStyle name="Input [yellow] 3" xfId="5349"/>
    <cellStyle name="Input [yellow] 4" xfId="5350"/>
    <cellStyle name="L`" xfId="5351"/>
    <cellStyle name="L` 2" xfId="5352"/>
    <cellStyle name="lee" xfId="5353"/>
    <cellStyle name="Link Currency (0)" xfId="5354"/>
    <cellStyle name="Link Currency (2)" xfId="5355"/>
    <cellStyle name="Link Units (0)" xfId="5356"/>
    <cellStyle name="Link Units (1)" xfId="5357"/>
    <cellStyle name="Link Units (2)" xfId="5358"/>
    <cellStyle name="Linked Cell" xfId="5359"/>
    <cellStyle name="měny_Copy of zdroj" xfId="5360"/>
    <cellStyle name="Millares [0]_PERSONAL" xfId="5361"/>
    <cellStyle name="Millares_PERSONAL" xfId="5362"/>
    <cellStyle name="Milliers [0]_Arabian Spec" xfId="5363"/>
    <cellStyle name="Milliers_Arabian Spec" xfId="5364"/>
    <cellStyle name="mma_CASH &amp; DSO" xfId="5365"/>
    <cellStyle name="Model" xfId="5366"/>
    <cellStyle name="Model 2" xfId="5367"/>
    <cellStyle name="Model 3" xfId="5368"/>
    <cellStyle name="Mon?aire [0]_Arabian Spec" xfId="5369"/>
    <cellStyle name="Mon?aire_Arabian Spec" xfId="5370"/>
    <cellStyle name="Mon?aire0" xfId="5371"/>
    <cellStyle name="Moneda [0]_CONTENCION CONDELL 25.051" xfId="5372"/>
    <cellStyle name="Moneda_CONTENCION CONDELL 25.051" xfId="5373"/>
    <cellStyle name="Neutral" xfId="5374"/>
    <cellStyle name="no dec" xfId="5375"/>
    <cellStyle name="normal" xfId="5376"/>
    <cellStyle name="Normal - Style1" xfId="5378"/>
    <cellStyle name="Normal - Style1 2" xfId="5379"/>
    <cellStyle name="Normal - Style1 3" xfId="5380"/>
    <cellStyle name="Normal - Style1 4" xfId="5381"/>
    <cellStyle name="Normal - Style1 5" xfId="5382"/>
    <cellStyle name="Normal - Style2" xfId="5383"/>
    <cellStyle name="Normal - Style3" xfId="5384"/>
    <cellStyle name="Normal - Style4" xfId="5385"/>
    <cellStyle name="Normal - Style5" xfId="5386"/>
    <cellStyle name="Normal - Style6" xfId="5387"/>
    <cellStyle name="Normal - Style7" xfId="5388"/>
    <cellStyle name="Normal - Style8" xfId="5389"/>
    <cellStyle name="Normal - 유형1" xfId="5377"/>
    <cellStyle name="Normal 2" xfId="5390"/>
    <cellStyle name="Normal_ SG&amp;A Bridge" xfId="5391"/>
    <cellStyle name="Normaɬ_ SG&amp;A Bridge " xfId="5392"/>
    <cellStyle name="Normal_&quot;CANCEL&quot; Volume Detail " xfId="5393"/>
    <cellStyle name="normální_Copy of zdroj" xfId="5394"/>
    <cellStyle name="Note" xfId="5395"/>
    <cellStyle name="õ" xfId="5396"/>
    <cellStyle name="Œ…?æ맖?e [0.00]_guyan" xfId="5397"/>
    <cellStyle name="Œ…?æ맖?e_guyan" xfId="5398"/>
    <cellStyle name="oft Excel]_x000d__x000a_Comment=The open=/f lines load custom functions into the Paste Function list._x000d__x000a_Maximized=3_x000d__x000a_AutoFormat=" xfId="5399"/>
    <cellStyle name="oh" xfId="5400"/>
    <cellStyle name="Output" xfId="5401"/>
    <cellStyle name="per.style" xfId="5402"/>
    <cellStyle name="Percent" xfId="5403"/>
    <cellStyle name="Percent (0)" xfId="5404"/>
    <cellStyle name="Percent [0]" xfId="5405"/>
    <cellStyle name="Percent [00]" xfId="5406"/>
    <cellStyle name="Percent [2]" xfId="5407"/>
    <cellStyle name="Percent 10" xfId="5408"/>
    <cellStyle name="Percent 11" xfId="5409"/>
    <cellStyle name="Percent 2" xfId="5410"/>
    <cellStyle name="Percent 3" xfId="5411"/>
    <cellStyle name="Percent 4" xfId="5412"/>
    <cellStyle name="Percent 5" xfId="5413"/>
    <cellStyle name="Percent 6" xfId="5414"/>
    <cellStyle name="Percent 7" xfId="5415"/>
    <cellStyle name="Percent 8" xfId="5416"/>
    <cellStyle name="Percent 9" xfId="5417"/>
    <cellStyle name="Percent_#6 Temps &amp; Contractors" xfId="5418"/>
    <cellStyle name="PrePop Currency (0)" xfId="5419"/>
    <cellStyle name="PrePop Currency (2)" xfId="5420"/>
    <cellStyle name="PrePop Units (0)" xfId="5421"/>
    <cellStyle name="PrePop Units (1)" xfId="5422"/>
    <cellStyle name="PrePop Units (2)" xfId="5423"/>
    <cellStyle name="price" xfId="5424"/>
    <cellStyle name="regstoresfromspecstores" xfId="5425"/>
    <cellStyle name="revised" xfId="5426"/>
    <cellStyle name="RevList" xfId="5427"/>
    <cellStyle name="s]_x000d__x000a_run=c:\Hedgehog\app31.exe_x000d__x000a_spooler=yes_x000d__x000a_load=_x000d__x000a_run=_x000d__x000a_Beep=yes_x000d__x000a_NullPort=None_x000d__x000a_BorderWidth=3_x000d__x000a_CursorBlinkRate=530_x000d__x000a_D" xfId="5428"/>
    <cellStyle name="SAPBEXaggData" xfId="5429"/>
    <cellStyle name="SAPBEXstdData" xfId="5430"/>
    <cellStyle name="section" xfId="5431"/>
    <cellStyle name="sh" xfId="5432"/>
    <cellStyle name="sh 2" xfId="5433"/>
    <cellStyle name="SHADEDSTORES" xfId="5434"/>
    <cellStyle name="Sheet Title" xfId="5435"/>
    <cellStyle name="specstores" xfId="5436"/>
    <cellStyle name="ssh" xfId="5437"/>
    <cellStyle name="STANDARD" xfId="5438"/>
    <cellStyle name="subhead" xfId="5439"/>
    <cellStyle name="Subtotal" xfId="5440"/>
    <cellStyle name="Text Indent A" xfId="5441"/>
    <cellStyle name="Text Indent B" xfId="5442"/>
    <cellStyle name="Text Indent C" xfId="5443"/>
    <cellStyle name="þ൚b⍼þ൪b⎨þൺb⏜þඊb␌þකb濰þඪb瀠þයb灌þ්b炈þ宐&lt;෢b濈þෲb濬þขb瀐þฒb瀰þ昰_x0018_⋸þ㤕䰀ጤܕ_x0008_" xfId="5444"/>
    <cellStyle name="þ_x001d_ð'&amp;Oy?Hy9_x0008__x000f__x0007_æ_x0007__x0007__x0001__x0001_" xfId="5445"/>
    <cellStyle name="þ_x001d_ð'&amp;Oy?Hy9_x0008__x000f__x0007_æ_x0007__x0007__x0001__x0001_ 2" xfId="5446"/>
    <cellStyle name="þ_x001d_ð'&amp;Oy?Hy9_x0008__x000f__x0007_æ_x0007__x0007__x0001__x0001_ 3" xfId="5447"/>
    <cellStyle name="þ_x001d_ð'&amp;Oy?Hy9_x0008_E_x000c_￠_x000d__x0007__x0001__x0001_" xfId="5448"/>
    <cellStyle name="þ_x001d_ð'&amp;Oy?Hy9_x0008_E_x000c_￠_x000d__x0007__x0001__x0001_ 2" xfId="5449"/>
    <cellStyle name="þ_x001d_ð'&amp;Oy?Hy9_x0008_E_x000c_￠_x000d__x0007__x0001__x0001_ 3" xfId="5450"/>
    <cellStyle name="Title" xfId="5451"/>
    <cellStyle name="title [1]" xfId="5452"/>
    <cellStyle name="title [2]" xfId="5453"/>
    <cellStyle name="Title_060126-영풍전자3공장(계약용)" xfId="5454"/>
    <cellStyle name="Total" xfId="5455"/>
    <cellStyle name="Total 2" xfId="5456"/>
    <cellStyle name="Total 3" xfId="5457"/>
    <cellStyle name="Total 4" xfId="5458"/>
    <cellStyle name="Total 5" xfId="5459"/>
    <cellStyle name="UM" xfId="5460"/>
    <cellStyle name="unit" xfId="5461"/>
    <cellStyle name="Unprot" xfId="5462"/>
    <cellStyle name="Unprot$" xfId="5463"/>
    <cellStyle name="Unprotect" xfId="5464"/>
    <cellStyle name="Virgule fixe" xfId="5465"/>
    <cellStyle name="W?rung [0]_Ausdruck RUND (D)" xfId="5467"/>
    <cellStyle name="W?rung_Ausdruck RUND (D)" xfId="5468"/>
    <cellStyle name="Währung [0]_Mappe1" xfId="5470"/>
    <cellStyle name="Währung_Mappe1" xfId="5471"/>
    <cellStyle name="Warning Text" xfId="5472"/>
    <cellStyle name="_x0008_z" xfId="5473"/>
    <cellStyle name="μU¿¡ ¿A´A CIAIÆU¸μAⓒ" xfId="5474"/>
    <cellStyle name="パーセント_技計ｾﾝﾀ" xfId="5476"/>
    <cellStyle name="ீ화_수출실적 _현대업무추진 " xfId="5475"/>
    <cellStyle name="|?ドE" xfId="4802"/>
    <cellStyle name="|?ドE 2" xfId="4803"/>
    <cellStyle name="화 [0]_총괄표(수정)" xfId="5477"/>
    <cellStyle name="강조색1 2" xfId="3864"/>
    <cellStyle name="강조색1 3" xfId="3865"/>
    <cellStyle name="강조색1 4" xfId="3866"/>
    <cellStyle name="강조색2 2" xfId="3867"/>
    <cellStyle name="강조색2 3" xfId="3868"/>
    <cellStyle name="강조색2 4" xfId="3869"/>
    <cellStyle name="강조색3 2" xfId="3870"/>
    <cellStyle name="강조색3 3" xfId="3871"/>
    <cellStyle name="강조색3 4" xfId="3872"/>
    <cellStyle name="강조색4 2" xfId="3873"/>
    <cellStyle name="강조색4 3" xfId="3874"/>
    <cellStyle name="강조색4 4" xfId="3875"/>
    <cellStyle name="강조색5 2" xfId="3876"/>
    <cellStyle name="강조색5 3" xfId="3877"/>
    <cellStyle name="강조색5 4" xfId="3878"/>
    <cellStyle name="강조색6 2" xfId="3879"/>
    <cellStyle name="강조색6 3" xfId="3880"/>
    <cellStyle name="강조색6 4" xfId="3881"/>
    <cellStyle name="견적" xfId="3882"/>
    <cellStyle name="견적-FRP" xfId="3884"/>
    <cellStyle name="견적-금액" xfId="3883"/>
    <cellStyle name="경고문 2" xfId="3885"/>
    <cellStyle name="경고문 3" xfId="3886"/>
    <cellStyle name="경고문 4" xfId="3887"/>
    <cellStyle name="계산 2" xfId="3888"/>
    <cellStyle name="계산 3" xfId="3889"/>
    <cellStyle name="계산 4" xfId="3890"/>
    <cellStyle name="고정소숫점" xfId="3891"/>
    <cellStyle name="고정소숫점 2" xfId="3892"/>
    <cellStyle name="고정소숫점 3" xfId="3893"/>
    <cellStyle name="고정출력1" xfId="3894"/>
    <cellStyle name="고정출력1 2" xfId="3895"/>
    <cellStyle name="고정출력1 3" xfId="3896"/>
    <cellStyle name="고정출력2" xfId="3897"/>
    <cellStyle name="고정출력2 2" xfId="3898"/>
    <cellStyle name="고정출력2 3" xfId="3899"/>
    <cellStyle name="공사원가계산서(조경)" xfId="3900"/>
    <cellStyle name="공종" xfId="3901"/>
    <cellStyle name="괘선" xfId="3902"/>
    <cellStyle name="咬訌裝?INCOM1" xfId="3903"/>
    <cellStyle name="咬訌裝?INCOM10" xfId="3904"/>
    <cellStyle name="咬訌裝?INCOM2" xfId="3905"/>
    <cellStyle name="咬訌裝?INCOM3" xfId="3906"/>
    <cellStyle name="咬訌裝?INCOM4" xfId="3907"/>
    <cellStyle name="咬訌裝?INCOM5" xfId="3908"/>
    <cellStyle name="咬訌裝?INCOM6" xfId="3909"/>
    <cellStyle name="咬訌裝?INCOM7" xfId="3910"/>
    <cellStyle name="咬訌裝?INCOM8" xfId="3911"/>
    <cellStyle name="咬訌裝?INCOM9" xfId="3912"/>
    <cellStyle name="咬訌裝?PRIB11" xfId="3913"/>
    <cellStyle name="咬訌裝?report-2 " xfId="3914"/>
    <cellStyle name="규격" xfId="3915"/>
    <cellStyle name="기계" xfId="3916"/>
    <cellStyle name="기계 2" xfId="3917"/>
    <cellStyle name="기계 3" xfId="3918"/>
    <cellStyle name="기본숫자" xfId="3919"/>
    <cellStyle name="끼_x0001_?" xfId="3920"/>
    <cellStyle name="끼_x0001_? 2" xfId="3921"/>
    <cellStyle name="나쁨 2" xfId="3922"/>
    <cellStyle name="나쁨 3" xfId="3923"/>
    <cellStyle name="나쁨 4" xfId="3924"/>
    <cellStyle name="날짜" xfId="3925"/>
    <cellStyle name="날짜 2" xfId="3926"/>
    <cellStyle name="내역서" xfId="3927"/>
    <cellStyle name="네모제목" xfId="3928"/>
    <cellStyle name="단가" xfId="3929"/>
    <cellStyle name="단위(원)" xfId="3930"/>
    <cellStyle name="달러" xfId="3931"/>
    <cellStyle name="달러 2" xfId="3932"/>
    <cellStyle name="돋움채" xfId="3933"/>
    <cellStyle name="뒤에 오는 하이퍼링크" xfId="3934"/>
    <cellStyle name="뒤에 오는 하이퍼링크 2" xfId="3935"/>
    <cellStyle name="뒤에 오는 하이퍼링크_0512" xfId="3936"/>
    <cellStyle name="똿떓죶Ø괻 [0.00]_NT Server " xfId="3937"/>
    <cellStyle name="똿떓죶Ø괻_NT Server " xfId="3938"/>
    <cellStyle name="똿뗦먛귟 [0.00]_laroux" xfId="3939"/>
    <cellStyle name="똿뗦먛귟_laroux" xfId="3940"/>
    <cellStyle name="마이너스키" xfId="3941"/>
    <cellStyle name="메모 2" xfId="3942"/>
    <cellStyle name="메모 3" xfId="3943"/>
    <cellStyle name="메모 4" xfId="3944"/>
    <cellStyle name="묮뎋 [0.00]_NT Server " xfId="3945"/>
    <cellStyle name="묮뎋_NT Server " xfId="3946"/>
    <cellStyle name="물량집계(갑)" xfId="3947"/>
    <cellStyle name="믅됞 [0.00]_laroux" xfId="3948"/>
    <cellStyle name="믅됞_laroux" xfId="3949"/>
    <cellStyle name="未定義" xfId="3950"/>
    <cellStyle name="배분" xfId="3951"/>
    <cellStyle name="백" xfId="3952"/>
    <cellStyle name="백 " xfId="3953"/>
    <cellStyle name="백  2" xfId="3954"/>
    <cellStyle name="백 2" xfId="3955"/>
    <cellStyle name="백 3" xfId="3956"/>
    <cellStyle name="백_04028적산수량집계" xfId="3957"/>
    <cellStyle name="백_BOOKCITY(전기)" xfId="4018"/>
    <cellStyle name="백_BOOKCITY(전기)_04028적산수량집계" xfId="4019"/>
    <cellStyle name="백_공설운동진입(가실행)" xfId="3958"/>
    <cellStyle name="백_공설운동진입(가실행)_04028적산수량집계" xfId="3959"/>
    <cellStyle name="백_공설운동진입(가실행)_BOOKCITY(전기)" xfId="3972"/>
    <cellStyle name="백_공설운동진입(가실행)_BOOKCITY(전기)_04028적산수량집계" xfId="3973"/>
    <cellStyle name="백_공설운동진입(가실행)_사본 - 파주 북시티(이채)" xfId="3960"/>
    <cellStyle name="백_공설운동진입(가실행)_사본 - 파주 북시티(이채)_04028적산수량집계" xfId="3961"/>
    <cellStyle name="백_공설운동진입(가실행)_파주 BOOK CITY(통보용)" xfId="3966"/>
    <cellStyle name="백_공설운동진입(가실행)_파주 BOOK CITY(통보용)_04028적산수량집계" xfId="3967"/>
    <cellStyle name="백_공설운동진입(가실행)_파주 BOOK CITY가실행내역" xfId="3968"/>
    <cellStyle name="백_공설운동진입(가실행)_파주 BOOK CITY가실행내역_04028적산수량집계" xfId="3969"/>
    <cellStyle name="백_공설운동진입(가실행)_파주 북시티(이채)제출" xfId="3962"/>
    <cellStyle name="백_공설운동진입(가실행)_파주 북시티(이채)제출_04028적산수량집계" xfId="3963"/>
    <cellStyle name="백_공설운동진입(가실행)_파주 북시티(전체)제출(변경전)" xfId="3964"/>
    <cellStyle name="백_공설운동진입(가실행)_파주 북시티(전체)제출(변경전)_04028적산수량집계" xfId="3965"/>
    <cellStyle name="백_공설운동진입(가실행)_한남동 근린생활시설-6-1" xfId="3970"/>
    <cellStyle name="백_공설운동진입(가실행)_한남동 근린생활시설-6-1_한남동 근린생활시설-6-1" xfId="3971"/>
    <cellStyle name="백_사본 - 파주 북시티(이채)" xfId="3974"/>
    <cellStyle name="백_사본 - 파주 북시티(이채)_04028적산수량집계" xfId="3975"/>
    <cellStyle name="백_토목내역서" xfId="3976"/>
    <cellStyle name="백_토목내역서_04028적산수량집계" xfId="3977"/>
    <cellStyle name="백_토목내역서_BOOKCITY(전기)" xfId="4006"/>
    <cellStyle name="백_토목내역서_BOOKCITY(전기)_04028적산수량집계" xfId="4007"/>
    <cellStyle name="백_토목내역서_공설운동진입(가실행)" xfId="3978"/>
    <cellStyle name="백_토목내역서_공설운동진입(가실행)_04028적산수량집계" xfId="3979"/>
    <cellStyle name="백_토목내역서_공설운동진입(가실행)_BOOKCITY(전기)" xfId="3992"/>
    <cellStyle name="백_토목내역서_공설운동진입(가실행)_BOOKCITY(전기)_04028적산수량집계" xfId="3993"/>
    <cellStyle name="백_토목내역서_공설운동진입(가실행)_사본 - 파주 북시티(이채)" xfId="3980"/>
    <cellStyle name="백_토목내역서_공설운동진입(가실행)_사본 - 파주 북시티(이채)_04028적산수량집계" xfId="3981"/>
    <cellStyle name="백_토목내역서_공설운동진입(가실행)_파주 BOOK CITY(통보용)" xfId="3986"/>
    <cellStyle name="백_토목내역서_공설운동진입(가실행)_파주 BOOK CITY(통보용)_04028적산수량집계" xfId="3987"/>
    <cellStyle name="백_토목내역서_공설운동진입(가실행)_파주 BOOK CITY가실행내역" xfId="3988"/>
    <cellStyle name="백_토목내역서_공설운동진입(가실행)_파주 BOOK CITY가실행내역_04028적산수량집계" xfId="3989"/>
    <cellStyle name="백_토목내역서_공설운동진입(가실행)_파주 북시티(이채)제출" xfId="3982"/>
    <cellStyle name="백_토목내역서_공설운동진입(가실행)_파주 북시티(이채)제출_04028적산수량집계" xfId="3983"/>
    <cellStyle name="백_토목내역서_공설운동진입(가실행)_파주 북시티(전체)제출(변경전)" xfId="3984"/>
    <cellStyle name="백_토목내역서_공설운동진입(가실행)_파주 북시티(전체)제출(변경전)_04028적산수량집계" xfId="3985"/>
    <cellStyle name="백_토목내역서_공설운동진입(가실행)_한남동 근린생활시설-6-1" xfId="3990"/>
    <cellStyle name="백_토목내역서_공설운동진입(가실행)_한남동 근린생활시설-6-1_한남동 근린생활시설-6-1" xfId="3991"/>
    <cellStyle name="백_토목내역서_사본 - 파주 북시티(이채)" xfId="3994"/>
    <cellStyle name="백_토목내역서_사본 - 파주 북시티(이채)_04028적산수량집계" xfId="3995"/>
    <cellStyle name="백_토목내역서_파주 BOOK CITY(통보용)" xfId="4000"/>
    <cellStyle name="백_토목내역서_파주 BOOK CITY(통보용)_04028적산수량집계" xfId="4001"/>
    <cellStyle name="백_토목내역서_파주 BOOK CITY가실행내역" xfId="4002"/>
    <cellStyle name="백_토목내역서_파주 BOOK CITY가실행내역_04028적산수량집계" xfId="4003"/>
    <cellStyle name="백_토목내역서_파주 북시티(이채)제출" xfId="3996"/>
    <cellStyle name="백_토목내역서_파주 북시티(이채)제출_04028적산수량집계" xfId="3997"/>
    <cellStyle name="백_토목내역서_파주 북시티(전체)제출(변경전)" xfId="3998"/>
    <cellStyle name="백_토목내역서_파주 북시티(전체)제출(변경전)_04028적산수량집계" xfId="3999"/>
    <cellStyle name="백_토목내역서_한남동 근린생활시설-6-1" xfId="4004"/>
    <cellStyle name="백_토목내역서_한남동 근린생활시설-6-1_한남동 근린생활시설-6-1" xfId="4005"/>
    <cellStyle name="백_파주 BOOK CITY(통보용)" xfId="4012"/>
    <cellStyle name="백_파주 BOOK CITY(통보용)_04028적산수량집계" xfId="4013"/>
    <cellStyle name="백_파주 BOOK CITY가실행내역" xfId="4014"/>
    <cellStyle name="백_파주 BOOK CITY가실행내역_04028적산수량집계" xfId="4015"/>
    <cellStyle name="백_파주 북시티(이채)제출" xfId="4008"/>
    <cellStyle name="백_파주 북시티(이채)제출_04028적산수량집계" xfId="4009"/>
    <cellStyle name="백_파주 북시티(전체)제출(변경전)" xfId="4010"/>
    <cellStyle name="백_파주 북시티(전체)제출(변경전)_04028적산수량집계" xfId="4011"/>
    <cellStyle name="백_한남동 근린생활시설-6-1" xfId="4016"/>
    <cellStyle name="백_한남동 근린생활시설-6-1_한남동 근린생활시설-6-1" xfId="4017"/>
    <cellStyle name="백분율 [△1]" xfId="4020"/>
    <cellStyle name="백분율 [△2]" xfId="4021"/>
    <cellStyle name="백분율 [0]" xfId="4022"/>
    <cellStyle name="백분율 [0] 2" xfId="4023"/>
    <cellStyle name="백분율 [0] 3" xfId="4024"/>
    <cellStyle name="백분율 [0] 4" xfId="4025"/>
    <cellStyle name="백분율 [2]" xfId="4026"/>
    <cellStyle name="백분율 10" xfId="4027"/>
    <cellStyle name="백분율 10 2" xfId="4028"/>
    <cellStyle name="백분율 11" xfId="4029"/>
    <cellStyle name="백분율 12" xfId="4030"/>
    <cellStyle name="백분율 13" xfId="4031"/>
    <cellStyle name="백분율 136" xfId="4032"/>
    <cellStyle name="백분율 14" xfId="4033"/>
    <cellStyle name="백분율 15" xfId="4034"/>
    <cellStyle name="백분율 16" xfId="4035"/>
    <cellStyle name="백분율 17" xfId="4036"/>
    <cellStyle name="백분율 18" xfId="4037"/>
    <cellStyle name="백분율 19" xfId="4038"/>
    <cellStyle name="백분율 2" xfId="4039"/>
    <cellStyle name="백분율 2 2 3" xfId="4040"/>
    <cellStyle name="백분율 20" xfId="5499"/>
    <cellStyle name="백분율 3" xfId="4041"/>
    <cellStyle name="백분율 4" xfId="4042"/>
    <cellStyle name="백분율 5" xfId="4043"/>
    <cellStyle name="백분율 6" xfId="4044"/>
    <cellStyle name="백분율 7" xfId="4045"/>
    <cellStyle name="백분율 8" xfId="4046"/>
    <cellStyle name="백분율 9" xfId="4047"/>
    <cellStyle name="백분율(2no%)" xfId="4048"/>
    <cellStyle name="백분율(3no%)" xfId="4049"/>
    <cellStyle name="백분율(no%)" xfId="4052"/>
    <cellStyle name="백분율(손익)" xfId="4050"/>
    <cellStyle name="백분율(수주)" xfId="4051"/>
    <cellStyle name="백분율［△1］" xfId="4053"/>
    <cellStyle name="백분율［△2］" xfId="4054"/>
    <cellStyle name="보통 2" xfId="4055"/>
    <cellStyle name="보통 3" xfId="4056"/>
    <cellStyle name="보통 4" xfId="4057"/>
    <cellStyle name="본문체" xfId="4058"/>
    <cellStyle name="봵" xfId="4059"/>
    <cellStyle name="봵_HARDWARE_sch(080718)휘닉스 클럽하우스 공사_수정분" xfId="4102"/>
    <cellStyle name="봵_HARDWARE_sch(080718)휘닉스 클럽하우스 공사_수정분_Book1" xfId="4103"/>
    <cellStyle name="봵_HARDWARE_sch(080718)휘닉스 클럽하우스 공사_수정분_Book2" xfId="4104"/>
    <cellStyle name="봵_HARDWARE_sch(080718)휘닉스 클럽하우스 공사_수정분_Book3" xfId="4105"/>
    <cellStyle name="봵_HARDWARE_sch(080718)휘닉스 클럽하우스 공사_수정분_Q091208_hardware_sch(키자니아 공사)" xfId="4106"/>
    <cellStyle name="봵_견적대비표-하드웨어" xfId="4060"/>
    <cellStyle name="봵_견적대비표-하드웨어_Book1" xfId="4075"/>
    <cellStyle name="봵_견적대비표-하드웨어_Book2" xfId="4076"/>
    <cellStyle name="봵_견적대비표-하드웨어_Book3" xfId="4077"/>
    <cellStyle name="봵_견적대비표-하드웨어_Q081207_hardware_spec(용인부속동)" xfId="4078"/>
    <cellStyle name="봵_견적대비표-하드웨어_Q091208_hardware_sch(키자니아 공사)" xfId="4079"/>
    <cellStyle name="봵_견적대비표-하드웨어_Q100126_hardware 제안서(법원,경찰서)" xfId="4080"/>
    <cellStyle name="봵_견적대비표-하드웨어_기성신청서(신라호텔6f)" xfId="4061"/>
    <cellStyle name="봵_견적대비표-하드웨어_기성신청서(신라호텔6f)_Book1" xfId="4062"/>
    <cellStyle name="봵_견적대비표-하드웨어_기성신청서(신라호텔6f)_Book2" xfId="4063"/>
    <cellStyle name="봵_견적대비표-하드웨어_기성신청서(신라호텔6f)_Book3" xfId="4064"/>
    <cellStyle name="봵_견적대비표-하드웨어_기성신청서(신라호텔6f)_Q081207_hardware_spec(용인부속동)" xfId="4065"/>
    <cellStyle name="봵_견적대비표-하드웨어_기성신청서(신라호텔6f)_Q091208_hardware_sch(키자니아 공사)" xfId="4066"/>
    <cellStyle name="봵_견적대비표-하드웨어_기성신청서(신라호텔6f)_Q100126_hardware 제안서(법원,경찰서)" xfId="4067"/>
    <cellStyle name="봵_견적대비표-하드웨어_기성신청서(신라호텔6f)_shc-(060504)" xfId="4068"/>
    <cellStyle name="봵_견적대비표-하드웨어_기성신청서(신라호텔6f)_shc-(060504)_Book1" xfId="4069"/>
    <cellStyle name="봵_견적대비표-하드웨어_기성신청서(신라호텔6f)_shc-(060504)_Book2" xfId="4070"/>
    <cellStyle name="봵_견적대비표-하드웨어_기성신청서(신라호텔6f)_shc-(060504)_Book3" xfId="4071"/>
    <cellStyle name="봵_견적대비표-하드웨어_기성신청서(신라호텔6f)_shc-(060504)_Q081207_hardware_spec(용인부속동)" xfId="4072"/>
    <cellStyle name="봵_견적대비표-하드웨어_기성신청서(신라호텔6f)_shc-(060504)_Q091208_hardware_sch(키자니아 공사)" xfId="4073"/>
    <cellStyle name="봵_견적대비표-하드웨어_기성신청서(신라호텔6f)_shc-(060504)_Q100126_hardware 제안서(법원,경찰서)" xfId="4074"/>
    <cellStyle name="봵_실행현장검토안(20010412)" xfId="4081"/>
    <cellStyle name="봵_실행현장검토안(20010412)_Book1" xfId="4096"/>
    <cellStyle name="봵_실행현장검토안(20010412)_Book2" xfId="4097"/>
    <cellStyle name="봵_실행현장검토안(20010412)_Book3" xfId="4098"/>
    <cellStyle name="봵_실행현장검토안(20010412)_Q081207_hardware_spec(용인부속동)" xfId="4099"/>
    <cellStyle name="봵_실행현장검토안(20010412)_Q091208_hardware_sch(키자니아 공사)" xfId="4100"/>
    <cellStyle name="봵_실행현장검토안(20010412)_Q100126_hardware 제안서(법원,경찰서)" xfId="4101"/>
    <cellStyle name="봵_실행현장검토안(20010412)_기성신청서(신라호텔6f)" xfId="4082"/>
    <cellStyle name="봵_실행현장검토안(20010412)_기성신청서(신라호텔6f)_Book1" xfId="4083"/>
    <cellStyle name="봵_실행현장검토안(20010412)_기성신청서(신라호텔6f)_Book2" xfId="4084"/>
    <cellStyle name="봵_실행현장검토안(20010412)_기성신청서(신라호텔6f)_Book3" xfId="4085"/>
    <cellStyle name="봵_실행현장검토안(20010412)_기성신청서(신라호텔6f)_Q081207_hardware_spec(용인부속동)" xfId="4086"/>
    <cellStyle name="봵_실행현장검토안(20010412)_기성신청서(신라호텔6f)_Q091208_hardware_sch(키자니아 공사)" xfId="4087"/>
    <cellStyle name="봵_실행현장검토안(20010412)_기성신청서(신라호텔6f)_Q100126_hardware 제안서(법원,경찰서)" xfId="4088"/>
    <cellStyle name="봵_실행현장검토안(20010412)_기성신청서(신라호텔6f)_shc-(060504)" xfId="4089"/>
    <cellStyle name="봵_실행현장검토안(20010412)_기성신청서(신라호텔6f)_shc-(060504)_Book1" xfId="4090"/>
    <cellStyle name="봵_실행현장검토안(20010412)_기성신청서(신라호텔6f)_shc-(060504)_Book2" xfId="4091"/>
    <cellStyle name="봵_실행현장검토안(20010412)_기성신청서(신라호텔6f)_shc-(060504)_Book3" xfId="4092"/>
    <cellStyle name="봵_실행현장검토안(20010412)_기성신청서(신라호텔6f)_shc-(060504)_Q081207_hardware_spec(용인부속동)" xfId="4093"/>
    <cellStyle name="봵_실행현장검토안(20010412)_기성신청서(신라호텔6f)_shc-(060504)_Q091208_hardware_sch(키자니아 공사)" xfId="4094"/>
    <cellStyle name="봵_실행현장검토안(20010412)_기성신청서(신라호텔6f)_shc-(060504)_Q100126_hardware 제안서(법원,경찰서)" xfId="4095"/>
    <cellStyle name="附註" xfId="4107"/>
    <cellStyle name="분수" xfId="4108"/>
    <cellStyle name="뷭?" xfId="4109"/>
    <cellStyle name="빨간색" xfId="4110"/>
    <cellStyle name="常规_PhaseⅡ Detail" xfId="4111"/>
    <cellStyle name="새귑[0]_롤痰삠悧 " xfId="4112"/>
    <cellStyle name="새귑_롤痰삠悧 " xfId="4113"/>
    <cellStyle name="선택영역의 가운데로" xfId="4114"/>
    <cellStyle name="설계서" xfId="4115"/>
    <cellStyle name="설계서 2" xfId="4116"/>
    <cellStyle name="설계서_KT innotz  -인퍼니-" xfId="4117"/>
    <cellStyle name="설계서-내용" xfId="4118"/>
    <cellStyle name="설계서-내용-소수점" xfId="4119"/>
    <cellStyle name="설계서-내용-우" xfId="4120"/>
    <cellStyle name="설계서-내용-좌" xfId="4121"/>
    <cellStyle name="설계서-소제목" xfId="4122"/>
    <cellStyle name="설계서-타이틀" xfId="4123"/>
    <cellStyle name="설계서-항목" xfId="4124"/>
    <cellStyle name="설명 텍스트 2" xfId="4125"/>
    <cellStyle name="설명 텍스트 3" xfId="4126"/>
    <cellStyle name="설명 텍스트 4" xfId="4127"/>
    <cellStyle name="셀 확인 2" xfId="4128"/>
    <cellStyle name="셀 확인 3" xfId="4129"/>
    <cellStyle name="셀 확인 4" xfId="4130"/>
    <cellStyle name="수" xfId="4131"/>
    <cellStyle name="수_김포대학 내역서" xfId="4132"/>
    <cellStyle name="수_한진 견적서" xfId="4133"/>
    <cellStyle name="수당" xfId="4134"/>
    <cellStyle name="수당2" xfId="4135"/>
    <cellStyle name="수량" xfId="4136"/>
    <cellStyle name="수량 2" xfId="4137"/>
    <cellStyle name="수량 3" xfId="4138"/>
    <cellStyle name="수량_KT innotz  -인퍼니-" xfId="4139"/>
    <cellStyle name="수량1" xfId="4140"/>
    <cellStyle name="수목명" xfId="4141"/>
    <cellStyle name="숫자" xfId="4142"/>
    <cellStyle name="숫자(R)" xfId="4143"/>
    <cellStyle name="숫자(R) 2" xfId="4144"/>
    <cellStyle name="숫자(R) 3" xfId="4145"/>
    <cellStyle name="숫자(R) 4" xfId="4146"/>
    <cellStyle name="숫자(R) 5" xfId="4147"/>
    <cellStyle name="숫자(R)_KT innotz  -인퍼니-" xfId="4148"/>
    <cellStyle name="쉼표 [0]" xfId="4149" builtinId="6"/>
    <cellStyle name="쉼표 [0] 10" xfId="4150"/>
    <cellStyle name="쉼표 [0] 11" xfId="4151"/>
    <cellStyle name="쉼표 [0] 12" xfId="4152"/>
    <cellStyle name="쉼표 [0] 13" xfId="5500"/>
    <cellStyle name="쉼표 [0] 14" xfId="5501"/>
    <cellStyle name="쉼표 [0] 15" xfId="5502"/>
    <cellStyle name="쉼표 [0] 2" xfId="4153"/>
    <cellStyle name="쉼표 [0] 2 2" xfId="4154"/>
    <cellStyle name="쉼표 [0] 2 2 2" xfId="4155"/>
    <cellStyle name="쉼표 [0] 2 2 2 3" xfId="4156"/>
    <cellStyle name="쉼표 [0] 2 2 3" xfId="4157"/>
    <cellStyle name="쉼표 [0] 2 3" xfId="4158"/>
    <cellStyle name="쉼표 [0] 2 3 2" xfId="4159"/>
    <cellStyle name="쉼표 [0] 2 4" xfId="4160"/>
    <cellStyle name="쉼표 [0] 2 5" xfId="4161"/>
    <cellStyle name="쉼표 [0] 2 6" xfId="4162"/>
    <cellStyle name="쉼표 [0] 2 7" xfId="4163"/>
    <cellStyle name="쉼표 [0] 2 8" xfId="5503"/>
    <cellStyle name="쉼표 [0] 22" xfId="4164"/>
    <cellStyle name="쉼표 [0] 3" xfId="4165"/>
    <cellStyle name="쉼표 [0] 3 2" xfId="4166"/>
    <cellStyle name="쉼표 [0] 3 3" xfId="4167"/>
    <cellStyle name="쉼표 [0] 3 4" xfId="4168"/>
    <cellStyle name="쉼표 [0] 3 5" xfId="4169"/>
    <cellStyle name="쉼표 [0] 4" xfId="4170"/>
    <cellStyle name="쉼표 [0] 4 2" xfId="4171"/>
    <cellStyle name="쉼표 [0] 5" xfId="4172"/>
    <cellStyle name="쉼표 [0] 6" xfId="4173"/>
    <cellStyle name="쉼표 [0] 6 2" xfId="4174"/>
    <cellStyle name="쉼표 [0] 6 3" xfId="4175"/>
    <cellStyle name="쉼표 [0] 7" xfId="4176"/>
    <cellStyle name="쉼표 [0] 8" xfId="4177"/>
    <cellStyle name="쉼표 [0] 9" xfId="4178"/>
    <cellStyle name="쉼표 2" xfId="4179"/>
    <cellStyle name="스타일 1" xfId="4180"/>
    <cellStyle name="스타일 1 2" xfId="4181"/>
    <cellStyle name="스타일 1 3" xfId="4182"/>
    <cellStyle name="스타일 1 4" xfId="4183"/>
    <cellStyle name="스타일 1_KT innotz 가구공사 견적서(발송 12.10)" xfId="4184"/>
    <cellStyle name="스타일 10" xfId="4185"/>
    <cellStyle name="스타일 11" xfId="4186"/>
    <cellStyle name="스타일 12" xfId="4187"/>
    <cellStyle name="스타일 13" xfId="4188"/>
    <cellStyle name="스타일 14" xfId="4189"/>
    <cellStyle name="스타일 15" xfId="4190"/>
    <cellStyle name="스타일 16" xfId="4191"/>
    <cellStyle name="스타일 17" xfId="4192"/>
    <cellStyle name="스타일 2" xfId="4193"/>
    <cellStyle name="스타일 2 2" xfId="4194"/>
    <cellStyle name="스타일 2 3" xfId="4195"/>
    <cellStyle name="스타일 2 4" xfId="4196"/>
    <cellStyle name="스타일 2 5" xfId="4197"/>
    <cellStyle name="스타일 22" xfId="4198"/>
    <cellStyle name="스타일 3" xfId="4199"/>
    <cellStyle name="스타일 4" xfId="4200"/>
    <cellStyle name="스타일 5" xfId="4201"/>
    <cellStyle name="스타일 5 2" xfId="4202"/>
    <cellStyle name="스타일 6" xfId="4203"/>
    <cellStyle name="스타일 6 2" xfId="4204"/>
    <cellStyle name="스타일 7" xfId="4205"/>
    <cellStyle name="스타일 7 2" xfId="4206"/>
    <cellStyle name="스타일 7_KT innotz  -인퍼니-" xfId="4207"/>
    <cellStyle name="스타일 8" xfId="4208"/>
    <cellStyle name="스타일 8 2" xfId="4209"/>
    <cellStyle name="스타일 8_KT innotz  -인퍼니-" xfId="4210"/>
    <cellStyle name="스타일 9" xfId="4211"/>
    <cellStyle name="안건회계법인" xfId="4213"/>
    <cellStyle name="안건회계법인 2" xfId="4214"/>
    <cellStyle name="안건회계법인 3" xfId="4215"/>
    <cellStyle name="연결된 셀 2" xfId="4216"/>
    <cellStyle name="연결된 셀 3" xfId="4217"/>
    <cellStyle name="연결된 셀 4" xfId="4218"/>
    <cellStyle name="열어본 하이퍼링크" xfId="4219"/>
    <cellStyle name="옛체" xfId="4220"/>
    <cellStyle name="왼쪽2" xfId="4221"/>
    <cellStyle name="요약 2" xfId="4222"/>
    <cellStyle name="요약 3" xfId="4223"/>
    <cellStyle name="요약 4" xfId="4224"/>
    <cellStyle name="원" xfId="4225"/>
    <cellStyle name="원_0009김포공항LED교체공사(광일)" xfId="4226"/>
    <cellStyle name="원_0011KIST소각설비제작설치" xfId="4229"/>
    <cellStyle name="원_0011긴급전화기정산(99년형광일)" xfId="4227"/>
    <cellStyle name="원_0011부산종합경기장전광판" xfId="4228"/>
    <cellStyle name="원_0012문화유적지표석제작설치" xfId="4230"/>
    <cellStyle name="원_0102국제조명신공항분수조명" xfId="4231"/>
    <cellStyle name="원_0105담배자판기개조원가" xfId="4232"/>
    <cellStyle name="원_0106LG인버터냉난방기제작-1" xfId="4233"/>
    <cellStyle name="원_0107광전송장비구매설치" xfId="4234"/>
    <cellStyle name="원_0107도공IBS설비SW부문(참조)" xfId="4235"/>
    <cellStyle name="원_0107문화재복원용목재-8월6일" xfId="4236"/>
    <cellStyle name="원_0107포천영중수배전반(제조,설치)" xfId="4237"/>
    <cellStyle name="원_0108한국전기교통-LED교통신호등((원본))" xfId="4238"/>
    <cellStyle name="원_0111해양수산부등명기제작" xfId="4239"/>
    <cellStyle name="원_0112금감원사무자동화시스템" xfId="4240"/>
    <cellStyle name="원_0112수도권매립지SW원가" xfId="4241"/>
    <cellStyle name="원_0201종합예술회관의자제작설치" xfId="4242"/>
    <cellStyle name="원_0202마사회근무복" xfId="4243"/>
    <cellStyle name="원_0202부경교재-승강칠판" xfId="4244"/>
    <cellStyle name="원_0204한국석묘납골함-1규격" xfId="4245"/>
    <cellStyle name="원_02대여금" xfId="4246"/>
    <cellStyle name="원_02투자" xfId="4247"/>
    <cellStyle name="원_02투자및대여금종합" xfId="4248"/>
    <cellStyle name="원_2002결과표" xfId="4249"/>
    <cellStyle name="원_3차수정제출3월03일" xfId="4250"/>
    <cellStyle name="원_NCF6BB2F" xfId="4260"/>
    <cellStyle name="원_남양주무궁화공정표(03.08.22)" xfId="4251"/>
    <cellStyle name="원_동산용사촌수현(원본)" xfId="4252"/>
    <cellStyle name="원_수초제거기(대양기계)" xfId="4253"/>
    <cellStyle name="원_원본 - 한국전기교통-개선형신호등 4종" xfId="4254"/>
    <cellStyle name="원_중앙선관위(투표,개표)" xfId="4255"/>
    <cellStyle name="원_천안 T園(HALL-제출)-업체 견적용 내역서" xfId="4256"/>
    <cellStyle name="원_최종-한국전기교통-개선형신호등 4종(공수조정)" xfId="4257"/>
    <cellStyle name="원_토목투찰(대림)" xfId="4258"/>
    <cellStyle name="원_환경1팀수주최종본" xfId="4259"/>
    <cellStyle name="유1" xfId="4261"/>
    <cellStyle name="유영" xfId="4262"/>
    <cellStyle name="一般_~0059528" xfId="4263"/>
    <cellStyle name="일위대가" xfId="4264"/>
    <cellStyle name="입력 2" xfId="4265"/>
    <cellStyle name="입력 3" xfId="4266"/>
    <cellStyle name="입력 4" xfId="4267"/>
    <cellStyle name="자리수" xfId="4268"/>
    <cellStyle name="자리수 - 유형1" xfId="4269"/>
    <cellStyle name="자리수 2" xfId="4270"/>
    <cellStyle name="자리수_(02월25일)- 강북제일교회 교육관 증축공사(제출)" xfId="4271"/>
    <cellStyle name="자리수0" xfId="4272"/>
    <cellStyle name="자리수0 2" xfId="4273"/>
    <cellStyle name="자리수0 3" xfId="4274"/>
    <cellStyle name="정렬" xfId="4275"/>
    <cellStyle name="정렬범위" xfId="4276"/>
    <cellStyle name="제목 1 2" xfId="4277"/>
    <cellStyle name="제목 1 3" xfId="4278"/>
    <cellStyle name="제목 1 4" xfId="4279"/>
    <cellStyle name="제목 1(左)" xfId="4280"/>
    <cellStyle name="제목 1(中)" xfId="4281"/>
    <cellStyle name="제목 10" xfId="4282"/>
    <cellStyle name="제목 11" xfId="4283"/>
    <cellStyle name="제목 12" xfId="4284"/>
    <cellStyle name="제목 13" xfId="4285"/>
    <cellStyle name="제목 14" xfId="4286"/>
    <cellStyle name="제목 15" xfId="4287"/>
    <cellStyle name="제목 16" xfId="4288"/>
    <cellStyle name="제목 17" xfId="4289"/>
    <cellStyle name="제목 18" xfId="4290"/>
    <cellStyle name="제목 19" xfId="4291"/>
    <cellStyle name="제목 2 2" xfId="4292"/>
    <cellStyle name="제목 2 3" xfId="4293"/>
    <cellStyle name="제목 2 4" xfId="4294"/>
    <cellStyle name="제목 20" xfId="4295"/>
    <cellStyle name="제목 21" xfId="4296"/>
    <cellStyle name="제목 22" xfId="4297"/>
    <cellStyle name="제목 23" xfId="4298"/>
    <cellStyle name="제목 24" xfId="4299"/>
    <cellStyle name="제목 3 2" xfId="4300"/>
    <cellStyle name="제목 3 3" xfId="4301"/>
    <cellStyle name="제목 3 4" xfId="4302"/>
    <cellStyle name="제목 4 2" xfId="4303"/>
    <cellStyle name="제목 4 3" xfId="4304"/>
    <cellStyle name="제목 4 4" xfId="4305"/>
    <cellStyle name="제목 5" xfId="4306"/>
    <cellStyle name="제목 6" xfId="4307"/>
    <cellStyle name="제목 7" xfId="4308"/>
    <cellStyle name="제목 8" xfId="4309"/>
    <cellStyle name="제목 9" xfId="4310"/>
    <cellStyle name="제목[1 줄]" xfId="4311"/>
    <cellStyle name="제목[2줄 아래]" xfId="4312"/>
    <cellStyle name="제목[2줄 위]" xfId="4313"/>
    <cellStyle name="제목1" xfId="4314"/>
    <cellStyle name="좋음 2" xfId="4315"/>
    <cellStyle name="좋음 3" xfId="4316"/>
    <cellStyle name="좋음 4" xfId="4317"/>
    <cellStyle name="즓㉤㿙㑩贚ꍆ㿡㑩贚ꍆ㿑" xfId="4318"/>
    <cellStyle name="지정되지 않음" xfId="4319"/>
    <cellStyle name="지하철정렬" xfId="4320"/>
    <cellStyle name="千分位[0]_污水處理新建工程" xfId="4321"/>
    <cellStyle name="千分位_鈷算表" xfId="4322"/>
    <cellStyle name="출력 2" xfId="4323"/>
    <cellStyle name="출력 3" xfId="4324"/>
    <cellStyle name="출력 4" xfId="4325"/>
    <cellStyle name="콤" xfId="4326"/>
    <cellStyle name="콤 2" xfId="4327"/>
    <cellStyle name="콤_04028적산수량집계" xfId="4328"/>
    <cellStyle name="콤_BOOKCITY(전기)" xfId="4389"/>
    <cellStyle name="콤_BOOKCITY(전기)_04028적산수량집계" xfId="4390"/>
    <cellStyle name="콤_공설운동진입(가실행)" xfId="4329"/>
    <cellStyle name="콤_공설운동진입(가실행)_04028적산수량집계" xfId="4330"/>
    <cellStyle name="콤_공설운동진입(가실행)_BOOKCITY(전기)" xfId="4343"/>
    <cellStyle name="콤_공설운동진입(가실행)_BOOKCITY(전기)_04028적산수량집계" xfId="4344"/>
    <cellStyle name="콤_공설운동진입(가실행)_사본 - 파주 북시티(이채)" xfId="4331"/>
    <cellStyle name="콤_공설운동진입(가실행)_사본 - 파주 북시티(이채)_04028적산수량집계" xfId="4332"/>
    <cellStyle name="콤_공설운동진입(가실행)_파주 BOOK CITY(통보용)" xfId="4337"/>
    <cellStyle name="콤_공설운동진입(가실행)_파주 BOOK CITY(통보용)_04028적산수량집계" xfId="4338"/>
    <cellStyle name="콤_공설운동진입(가실행)_파주 BOOK CITY가실행내역" xfId="4339"/>
    <cellStyle name="콤_공설운동진입(가실행)_파주 BOOK CITY가실행내역_04028적산수량집계" xfId="4340"/>
    <cellStyle name="콤_공설운동진입(가실행)_파주 북시티(이채)제출" xfId="4333"/>
    <cellStyle name="콤_공설운동진입(가실행)_파주 북시티(이채)제출_04028적산수량집계" xfId="4334"/>
    <cellStyle name="콤_공설운동진입(가실행)_파주 북시티(전체)제출(변경전)" xfId="4335"/>
    <cellStyle name="콤_공설운동진입(가실행)_파주 북시티(전체)제출(변경전)_04028적산수량집계" xfId="4336"/>
    <cellStyle name="콤_공설운동진입(가실행)_한남동 근린생활시설-6-1" xfId="4341"/>
    <cellStyle name="콤_공설운동진입(가실행)_한남동 근린생활시설-6-1_한남동 근린생활시설-6-1" xfId="4342"/>
    <cellStyle name="콤_사본 - 파주 북시티(이채)" xfId="4345"/>
    <cellStyle name="콤_사본 - 파주 북시티(이채)_04028적산수량집계" xfId="4346"/>
    <cellStyle name="콤_토목내역서" xfId="4347"/>
    <cellStyle name="콤_토목내역서_04028적산수량집계" xfId="4348"/>
    <cellStyle name="콤_토목내역서_BOOKCITY(전기)" xfId="4377"/>
    <cellStyle name="콤_토목내역서_BOOKCITY(전기)_04028적산수량집계" xfId="4378"/>
    <cellStyle name="콤_토목내역서_공설운동진입(가실행)" xfId="4349"/>
    <cellStyle name="콤_토목내역서_공설운동진입(가실행)_04028적산수량집계" xfId="4350"/>
    <cellStyle name="콤_토목내역서_공설운동진입(가실행)_BOOKCITY(전기)" xfId="4363"/>
    <cellStyle name="콤_토목내역서_공설운동진입(가실행)_BOOKCITY(전기)_04028적산수량집계" xfId="4364"/>
    <cellStyle name="콤_토목내역서_공설운동진입(가실행)_사본 - 파주 북시티(이채)" xfId="4351"/>
    <cellStyle name="콤_토목내역서_공설운동진입(가실행)_사본 - 파주 북시티(이채)_04028적산수량집계" xfId="4352"/>
    <cellStyle name="콤_토목내역서_공설운동진입(가실행)_파주 BOOK CITY(통보용)" xfId="4357"/>
    <cellStyle name="콤_토목내역서_공설운동진입(가실행)_파주 BOOK CITY(통보용)_04028적산수량집계" xfId="4358"/>
    <cellStyle name="콤_토목내역서_공설운동진입(가실행)_파주 BOOK CITY가실행내역" xfId="4359"/>
    <cellStyle name="콤_토목내역서_공설운동진입(가실행)_파주 BOOK CITY가실행내역_04028적산수량집계" xfId="4360"/>
    <cellStyle name="콤_토목내역서_공설운동진입(가실행)_파주 북시티(이채)제출" xfId="4353"/>
    <cellStyle name="콤_토목내역서_공설운동진입(가실행)_파주 북시티(이채)제출_04028적산수량집계" xfId="4354"/>
    <cellStyle name="콤_토목내역서_공설운동진입(가실행)_파주 북시티(전체)제출(변경전)" xfId="4355"/>
    <cellStyle name="콤_토목내역서_공설운동진입(가실행)_파주 북시티(전체)제출(변경전)_04028적산수량집계" xfId="4356"/>
    <cellStyle name="콤_토목내역서_공설운동진입(가실행)_한남동 근린생활시설-6-1" xfId="4361"/>
    <cellStyle name="콤_토목내역서_공설운동진입(가실행)_한남동 근린생활시설-6-1_한남동 근린생활시설-6-1" xfId="4362"/>
    <cellStyle name="콤_토목내역서_사본 - 파주 북시티(이채)" xfId="4365"/>
    <cellStyle name="콤_토목내역서_사본 - 파주 북시티(이채)_04028적산수량집계" xfId="4366"/>
    <cellStyle name="콤_토목내역서_파주 BOOK CITY(통보용)" xfId="4371"/>
    <cellStyle name="콤_토목내역서_파주 BOOK CITY(통보용)_04028적산수량집계" xfId="4372"/>
    <cellStyle name="콤_토목내역서_파주 BOOK CITY가실행내역" xfId="4373"/>
    <cellStyle name="콤_토목내역서_파주 BOOK CITY가실행내역_04028적산수량집계" xfId="4374"/>
    <cellStyle name="콤_토목내역서_파주 북시티(이채)제출" xfId="4367"/>
    <cellStyle name="콤_토목내역서_파주 북시티(이채)제출_04028적산수량집계" xfId="4368"/>
    <cellStyle name="콤_토목내역서_파주 북시티(전체)제출(변경전)" xfId="4369"/>
    <cellStyle name="콤_토목내역서_파주 북시티(전체)제출(변경전)_04028적산수량집계" xfId="4370"/>
    <cellStyle name="콤_토목내역서_한남동 근린생활시설-6-1" xfId="4375"/>
    <cellStyle name="콤_토목내역서_한남동 근린생활시설-6-1_한남동 근린생활시설-6-1" xfId="4376"/>
    <cellStyle name="콤_파주 BOOK CITY(통보용)" xfId="4383"/>
    <cellStyle name="콤_파주 BOOK CITY(통보용)_04028적산수량집계" xfId="4384"/>
    <cellStyle name="콤_파주 BOOK CITY가실행내역" xfId="4385"/>
    <cellStyle name="콤_파주 BOOK CITY가실행내역_04028적산수량집계" xfId="4386"/>
    <cellStyle name="콤_파주 북시티(이채)제출" xfId="4379"/>
    <cellStyle name="콤_파주 북시티(이채)제출_04028적산수량집계" xfId="4380"/>
    <cellStyle name="콤_파주 북시티(전체)제출(변경전)" xfId="4381"/>
    <cellStyle name="콤_파주 북시티(전체)제출(변경전)_04028적산수량집계" xfId="4382"/>
    <cellStyle name="콤_한남동 근린생활시설-6-1" xfId="4387"/>
    <cellStyle name="콤_한남동 근린생활시설-6-1_한남동 근린생활시설-6-1" xfId="4388"/>
    <cellStyle name="콤냡?&lt;_x000f_$??: `1_1 " xfId="4391"/>
    <cellStyle name="콤마" xfId="4392"/>
    <cellStyle name="콤마 [" xfId="4393"/>
    <cellStyle name="콤마 [ 2" xfId="4394"/>
    <cellStyle name="콤마 [#]" xfId="4395"/>
    <cellStyle name="콤마 []" xfId="4396"/>
    <cellStyle name="콤마 [_한남동 근린생활시설-6-1" xfId="4397"/>
    <cellStyle name="콤마 [0]" xfId="4398"/>
    <cellStyle name="콤마 [0]kich" xfId="4400"/>
    <cellStyle name="콤마 [0]kich1" xfId="4401"/>
    <cellStyle name="콤마 [0]기기자재비" xfId="4399"/>
    <cellStyle name="콤마 [0-1]" xfId="4402"/>
    <cellStyle name="콤마 [0기성]" xfId="4403"/>
    <cellStyle name="콤마 [2]" xfId="4404"/>
    <cellStyle name="콤마 [2] 2" xfId="4405"/>
    <cellStyle name="콤마 [2] 3" xfId="4406"/>
    <cellStyle name="콤마 [2] 4" xfId="4407"/>
    <cellStyle name="콤마 [2]_KT innotz  -인퍼니-" xfId="4408"/>
    <cellStyle name="콤마 [금액]" xfId="4409"/>
    <cellStyle name="콤마 [소수]" xfId="4410"/>
    <cellStyle name="콤마 [수량]" xfId="4411"/>
    <cellStyle name="콤마 1" xfId="4412"/>
    <cellStyle name="콤마(BLANK1)" xfId="4413"/>
    <cellStyle name="콤마(BLANK1-0)" xfId="4414"/>
    <cellStyle name="콤마(BLANK1-1)" xfId="4415"/>
    <cellStyle name="콤마(BLANK1-2)" xfId="4416"/>
    <cellStyle name="콤마(zero)" xfId="4417"/>
    <cellStyle name="콤마[ ]" xfId="4418"/>
    <cellStyle name="콤마[ ] 2" xfId="4419"/>
    <cellStyle name="콤마[*]" xfId="4420"/>
    <cellStyle name="콤마[*] 2" xfId="4421"/>
    <cellStyle name="콤마[,]" xfId="4422"/>
    <cellStyle name="콤마[.]" xfId="4423"/>
    <cellStyle name="콤마[.] 2" xfId="4424"/>
    <cellStyle name="콤마[0]" xfId="4425"/>
    <cellStyle name="콤마[0] 2" xfId="4426"/>
    <cellStyle name="콤마[0] 3" xfId="4427"/>
    <cellStyle name="콤마_  종  합  " xfId="4428"/>
    <cellStyle name="콤마숫자" xfId="4429"/>
    <cellStyle name="통" xfId="4430"/>
    <cellStyle name="통 2" xfId="4431"/>
    <cellStyle name="통_04028적산수량집계" xfId="4432"/>
    <cellStyle name="통_BOOKCITY(전기)" xfId="4493"/>
    <cellStyle name="통_BOOKCITY(전기)_04028적산수량집계" xfId="4494"/>
    <cellStyle name="통_공설운동진입(가실행)" xfId="4433"/>
    <cellStyle name="통_공설운동진입(가실행)_04028적산수량집계" xfId="4434"/>
    <cellStyle name="통_공설운동진입(가실행)_BOOKCITY(전기)" xfId="4447"/>
    <cellStyle name="통_공설운동진입(가실행)_BOOKCITY(전기)_04028적산수량집계" xfId="4448"/>
    <cellStyle name="통_공설운동진입(가실행)_사본 - 파주 북시티(이채)" xfId="4435"/>
    <cellStyle name="통_공설운동진입(가실행)_사본 - 파주 북시티(이채)_04028적산수량집계" xfId="4436"/>
    <cellStyle name="통_공설운동진입(가실행)_파주 BOOK CITY(통보용)" xfId="4441"/>
    <cellStyle name="통_공설운동진입(가실행)_파주 BOOK CITY(통보용)_04028적산수량집계" xfId="4442"/>
    <cellStyle name="통_공설운동진입(가실행)_파주 BOOK CITY가실행내역" xfId="4443"/>
    <cellStyle name="통_공설운동진입(가실행)_파주 BOOK CITY가실행내역_04028적산수량집계" xfId="4444"/>
    <cellStyle name="통_공설운동진입(가실행)_파주 북시티(이채)제출" xfId="4437"/>
    <cellStyle name="통_공설운동진입(가실행)_파주 북시티(이채)제출_04028적산수량집계" xfId="4438"/>
    <cellStyle name="통_공설운동진입(가실행)_파주 북시티(전체)제출(변경전)" xfId="4439"/>
    <cellStyle name="통_공설운동진입(가실행)_파주 북시티(전체)제출(변경전)_04028적산수량집계" xfId="4440"/>
    <cellStyle name="통_공설운동진입(가실행)_한남동 근린생활시설-6-1" xfId="4445"/>
    <cellStyle name="통_공설운동진입(가실행)_한남동 근린생활시설-6-1_한남동 근린생활시설-6-1" xfId="4446"/>
    <cellStyle name="통_사본 - 파주 북시티(이채)" xfId="4449"/>
    <cellStyle name="통_사본 - 파주 북시티(이채)_04028적산수량집계" xfId="4450"/>
    <cellStyle name="통_토목내역서" xfId="4451"/>
    <cellStyle name="통_토목내역서_04028적산수량집계" xfId="4452"/>
    <cellStyle name="통_토목내역서_BOOKCITY(전기)" xfId="4481"/>
    <cellStyle name="통_토목내역서_BOOKCITY(전기)_04028적산수량집계" xfId="4482"/>
    <cellStyle name="통_토목내역서_공설운동진입(가실행)" xfId="4453"/>
    <cellStyle name="통_토목내역서_공설운동진입(가실행)_04028적산수량집계" xfId="4454"/>
    <cellStyle name="통_토목내역서_공설운동진입(가실행)_BOOKCITY(전기)" xfId="4467"/>
    <cellStyle name="통_토목내역서_공설운동진입(가실행)_BOOKCITY(전기)_04028적산수량집계" xfId="4468"/>
    <cellStyle name="통_토목내역서_공설운동진입(가실행)_사본 - 파주 북시티(이채)" xfId="4455"/>
    <cellStyle name="통_토목내역서_공설운동진입(가실행)_사본 - 파주 북시티(이채)_04028적산수량집계" xfId="4456"/>
    <cellStyle name="통_토목내역서_공설운동진입(가실행)_파주 BOOK CITY(통보용)" xfId="4461"/>
    <cellStyle name="통_토목내역서_공설운동진입(가실행)_파주 BOOK CITY(통보용)_04028적산수량집계" xfId="4462"/>
    <cellStyle name="통_토목내역서_공설운동진입(가실행)_파주 BOOK CITY가실행내역" xfId="4463"/>
    <cellStyle name="통_토목내역서_공설운동진입(가실행)_파주 BOOK CITY가실행내역_04028적산수량집계" xfId="4464"/>
    <cellStyle name="통_토목내역서_공설운동진입(가실행)_파주 북시티(이채)제출" xfId="4457"/>
    <cellStyle name="통_토목내역서_공설운동진입(가실행)_파주 북시티(이채)제출_04028적산수량집계" xfId="4458"/>
    <cellStyle name="통_토목내역서_공설운동진입(가실행)_파주 북시티(전체)제출(변경전)" xfId="4459"/>
    <cellStyle name="통_토목내역서_공설운동진입(가실행)_파주 북시티(전체)제출(변경전)_04028적산수량집계" xfId="4460"/>
    <cellStyle name="통_토목내역서_공설운동진입(가실행)_한남동 근린생활시설-6-1" xfId="4465"/>
    <cellStyle name="통_토목내역서_공설운동진입(가실행)_한남동 근린생활시설-6-1_한남동 근린생활시설-6-1" xfId="4466"/>
    <cellStyle name="통_토목내역서_사본 - 파주 북시티(이채)" xfId="4469"/>
    <cellStyle name="통_토목내역서_사본 - 파주 북시티(이채)_04028적산수량집계" xfId="4470"/>
    <cellStyle name="통_토목내역서_파주 BOOK CITY(통보용)" xfId="4475"/>
    <cellStyle name="통_토목내역서_파주 BOOK CITY(통보용)_04028적산수량집계" xfId="4476"/>
    <cellStyle name="통_토목내역서_파주 BOOK CITY가실행내역" xfId="4477"/>
    <cellStyle name="통_토목내역서_파주 BOOK CITY가실행내역_04028적산수량집계" xfId="4478"/>
    <cellStyle name="통_토목내역서_파주 북시티(이채)제출" xfId="4471"/>
    <cellStyle name="통_토목내역서_파주 북시티(이채)제출_04028적산수량집계" xfId="4472"/>
    <cellStyle name="통_토목내역서_파주 북시티(전체)제출(변경전)" xfId="4473"/>
    <cellStyle name="통_토목내역서_파주 북시티(전체)제출(변경전)_04028적산수량집계" xfId="4474"/>
    <cellStyle name="통_토목내역서_한남동 근린생활시설-6-1" xfId="4479"/>
    <cellStyle name="통_토목내역서_한남동 근린생활시설-6-1_한남동 근린생활시설-6-1" xfId="4480"/>
    <cellStyle name="통_파주 BOOK CITY(통보용)" xfId="4487"/>
    <cellStyle name="통_파주 BOOK CITY(통보용)_04028적산수량집계" xfId="4488"/>
    <cellStyle name="통_파주 BOOK CITY가실행내역" xfId="4489"/>
    <cellStyle name="통_파주 BOOK CITY가실행내역_04028적산수량집계" xfId="4490"/>
    <cellStyle name="통_파주 북시티(이채)제출" xfId="4483"/>
    <cellStyle name="통_파주 북시티(이채)제출_04028적산수량집계" xfId="4484"/>
    <cellStyle name="통_파주 북시티(전체)제출(변경전)" xfId="4485"/>
    <cellStyle name="통_파주 북시티(전체)제출(변경전)_04028적산수량집계" xfId="4486"/>
    <cellStyle name="통_한남동 근린생활시설-6-1" xfId="4491"/>
    <cellStyle name="통_한남동 근린생활시설-6-1_한남동 근린생활시설-6-1" xfId="4492"/>
    <cellStyle name="통화 [" xfId="4495"/>
    <cellStyle name="통화 [ 2" xfId="4496"/>
    <cellStyle name="通貨 [0.00]_laroux" xfId="4497"/>
    <cellStyle name="통화 [0] 2" xfId="4498"/>
    <cellStyle name="통화 [0] 2 2" xfId="4499"/>
    <cellStyle name="통화 [0] 2 3" xfId="4500"/>
    <cellStyle name="통화 [0] 2 4" xfId="4501"/>
    <cellStyle name="통화 [0] 2 5" xfId="4502"/>
    <cellStyle name="통화 [0] 3" xfId="4503"/>
    <cellStyle name="통화 [0] 3 2" xfId="4504"/>
    <cellStyle name="통화 [0] 3 3" xfId="4505"/>
    <cellStyle name="통화 [0] 4" xfId="5512"/>
    <cellStyle name="통화 [局]_준공대책 (횡)" xfId="4506"/>
    <cellStyle name="通貨_laroux" xfId="4507"/>
    <cellStyle name="퍼센트" xfId="4508"/>
    <cellStyle name="퍼센트 2" xfId="4509"/>
    <cellStyle name="퍼센트 3" xfId="4510"/>
    <cellStyle name="퍼센트 4" xfId="4511"/>
    <cellStyle name="퍼센트 5" xfId="4512"/>
    <cellStyle name="표" xfId="4513"/>
    <cellStyle name="표 2" xfId="4514"/>
    <cellStyle name="표_04028적산수량집계" xfId="4515"/>
    <cellStyle name="표_BOOKCITY(전기)" xfId="4576"/>
    <cellStyle name="표_BOOKCITY(전기)_04028적산수량집계" xfId="4577"/>
    <cellStyle name="표_공설운동진입(가실행)" xfId="4516"/>
    <cellStyle name="표_공설운동진입(가실행)_04028적산수량집계" xfId="4517"/>
    <cellStyle name="표_공설운동진입(가실행)_BOOKCITY(전기)" xfId="4530"/>
    <cellStyle name="표_공설운동진입(가실행)_BOOKCITY(전기)_04028적산수량집계" xfId="4531"/>
    <cellStyle name="표_공설운동진입(가실행)_사본 - 파주 북시티(이채)" xfId="4518"/>
    <cellStyle name="표_공설운동진입(가실행)_사본 - 파주 북시티(이채)_04028적산수량집계" xfId="4519"/>
    <cellStyle name="표_공설운동진입(가실행)_파주 BOOK CITY(통보용)" xfId="4524"/>
    <cellStyle name="표_공설운동진입(가실행)_파주 BOOK CITY(통보용)_04028적산수량집계" xfId="4525"/>
    <cellStyle name="표_공설운동진입(가실행)_파주 BOOK CITY가실행내역" xfId="4526"/>
    <cellStyle name="표_공설운동진입(가실행)_파주 BOOK CITY가실행내역_04028적산수량집계" xfId="4527"/>
    <cellStyle name="표_공설운동진입(가실행)_파주 북시티(이채)제출" xfId="4520"/>
    <cellStyle name="표_공설운동진입(가실행)_파주 북시티(이채)제출_04028적산수량집계" xfId="4521"/>
    <cellStyle name="표_공설운동진입(가실행)_파주 북시티(전체)제출(변경전)" xfId="4522"/>
    <cellStyle name="표_공설운동진입(가실행)_파주 북시티(전체)제출(변경전)_04028적산수량집계" xfId="4523"/>
    <cellStyle name="표_공설운동진입(가실행)_한남동 근린생활시설-6-1" xfId="4528"/>
    <cellStyle name="표_공설운동진입(가실행)_한남동 근린생활시설-6-1_한남동 근린생활시설-6-1" xfId="4529"/>
    <cellStyle name="표_사본 - 파주 북시티(이채)" xfId="4532"/>
    <cellStyle name="표_사본 - 파주 북시티(이채)_04028적산수량집계" xfId="4533"/>
    <cellStyle name="표_토목내역서" xfId="4534"/>
    <cellStyle name="표_토목내역서_04028적산수량집계" xfId="4535"/>
    <cellStyle name="표_토목내역서_BOOKCITY(전기)" xfId="4564"/>
    <cellStyle name="표_토목내역서_BOOKCITY(전기)_04028적산수량집계" xfId="4565"/>
    <cellStyle name="표_토목내역서_공설운동진입(가실행)" xfId="4536"/>
    <cellStyle name="표_토목내역서_공설운동진입(가실행)_04028적산수량집계" xfId="4537"/>
    <cellStyle name="표_토목내역서_공설운동진입(가실행)_BOOKCITY(전기)" xfId="4550"/>
    <cellStyle name="표_토목내역서_공설운동진입(가실행)_BOOKCITY(전기)_04028적산수량집계" xfId="4551"/>
    <cellStyle name="표_토목내역서_공설운동진입(가실행)_사본 - 파주 북시티(이채)" xfId="4538"/>
    <cellStyle name="표_토목내역서_공설운동진입(가실행)_사본 - 파주 북시티(이채)_04028적산수량집계" xfId="4539"/>
    <cellStyle name="표_토목내역서_공설운동진입(가실행)_파주 BOOK CITY(통보용)" xfId="4544"/>
    <cellStyle name="표_토목내역서_공설운동진입(가실행)_파주 BOOK CITY(통보용)_04028적산수량집계" xfId="4545"/>
    <cellStyle name="표_토목내역서_공설운동진입(가실행)_파주 BOOK CITY가실행내역" xfId="4546"/>
    <cellStyle name="표_토목내역서_공설운동진입(가실행)_파주 BOOK CITY가실행내역_04028적산수량집계" xfId="4547"/>
    <cellStyle name="표_토목내역서_공설운동진입(가실행)_파주 북시티(이채)제출" xfId="4540"/>
    <cellStyle name="표_토목내역서_공설운동진입(가실행)_파주 북시티(이채)제출_04028적산수량집계" xfId="4541"/>
    <cellStyle name="표_토목내역서_공설운동진입(가실행)_파주 북시티(전체)제출(변경전)" xfId="4542"/>
    <cellStyle name="표_토목내역서_공설운동진입(가실행)_파주 북시티(전체)제출(변경전)_04028적산수량집계" xfId="4543"/>
    <cellStyle name="표_토목내역서_공설운동진입(가실행)_한남동 근린생활시설-6-1" xfId="4548"/>
    <cellStyle name="표_토목내역서_공설운동진입(가실행)_한남동 근린생활시설-6-1_한남동 근린생활시설-6-1" xfId="4549"/>
    <cellStyle name="표_토목내역서_사본 - 파주 북시티(이채)" xfId="4552"/>
    <cellStyle name="표_토목내역서_사본 - 파주 북시티(이채)_04028적산수량집계" xfId="4553"/>
    <cellStyle name="표_토목내역서_파주 BOOK CITY(통보용)" xfId="4558"/>
    <cellStyle name="표_토목내역서_파주 BOOK CITY(통보용)_04028적산수량집계" xfId="4559"/>
    <cellStyle name="표_토목내역서_파주 BOOK CITY가실행내역" xfId="4560"/>
    <cellStyle name="표_토목내역서_파주 BOOK CITY가실행내역_04028적산수량집계" xfId="4561"/>
    <cellStyle name="표_토목내역서_파주 북시티(이채)제출" xfId="4554"/>
    <cellStyle name="표_토목내역서_파주 북시티(이채)제출_04028적산수량집계" xfId="4555"/>
    <cellStyle name="표_토목내역서_파주 북시티(전체)제출(변경전)" xfId="4556"/>
    <cellStyle name="표_토목내역서_파주 북시티(전체)제출(변경전)_04028적산수량집계" xfId="4557"/>
    <cellStyle name="표_토목내역서_한남동 근린생활시설-6-1" xfId="4562"/>
    <cellStyle name="표_토목내역서_한남동 근린생활시설-6-1_한남동 근린생활시설-6-1" xfId="4563"/>
    <cellStyle name="표_파주 BOOK CITY(통보용)" xfId="4570"/>
    <cellStyle name="표_파주 BOOK CITY(통보용)_04028적산수량집계" xfId="4571"/>
    <cellStyle name="표_파주 BOOK CITY가실행내역" xfId="4572"/>
    <cellStyle name="표_파주 BOOK CITY가실행내역_04028적산수량집계" xfId="4573"/>
    <cellStyle name="표_파주 북시티(이채)제출" xfId="4566"/>
    <cellStyle name="표_파주 북시티(이채)제출_04028적산수량집계" xfId="4567"/>
    <cellStyle name="표_파주 북시티(전체)제출(변경전)" xfId="4568"/>
    <cellStyle name="표_파주 북시티(전체)제출(변경전)_04028적산수량집계" xfId="4569"/>
    <cellStyle name="표_한남동 근린생활시설-6-1" xfId="4574"/>
    <cellStyle name="표_한남동 근린생활시설-6-1_한남동 근린생활시설-6-1" xfId="4575"/>
    <cellStyle name="표10" xfId="4578"/>
    <cellStyle name="표13" xfId="4579"/>
    <cellStyle name="표머릿글(上)" xfId="4580"/>
    <cellStyle name="표머릿글(中)" xfId="4581"/>
    <cellStyle name="표머릿글(下)" xfId="4582"/>
    <cellStyle name="標題說明" xfId="4583"/>
    <cellStyle name="표준" xfId="0" builtinId="0"/>
    <cellStyle name="표준 10" xfId="4584"/>
    <cellStyle name="표준 10 2" xfId="4585"/>
    <cellStyle name="표준 10 2 2" xfId="4586"/>
    <cellStyle name="표준 10 3" xfId="4587"/>
    <cellStyle name="표준 101" xfId="4588"/>
    <cellStyle name="표준 102" xfId="4589"/>
    <cellStyle name="표준 103" xfId="4590"/>
    <cellStyle name="표준 105" xfId="4591"/>
    <cellStyle name="표준 106" xfId="4592"/>
    <cellStyle name="표준 107" xfId="4593"/>
    <cellStyle name="표준 108" xfId="4594"/>
    <cellStyle name="표준 11" xfId="4595"/>
    <cellStyle name="표준 11 2" xfId="4596"/>
    <cellStyle name="표준 11 3" xfId="4597"/>
    <cellStyle name="표준 12" xfId="4598"/>
    <cellStyle name="표준 12 2" xfId="4599"/>
    <cellStyle name="표준 12 3" xfId="4600"/>
    <cellStyle name="표준 13" xfId="4601"/>
    <cellStyle name="표준 13 2" xfId="4602"/>
    <cellStyle name="표준 13 3" xfId="4603"/>
    <cellStyle name="표준 14" xfId="4604"/>
    <cellStyle name="표준 14 2" xfId="4605"/>
    <cellStyle name="표준 14 3" xfId="4606"/>
    <cellStyle name="표준 14 4" xfId="4607"/>
    <cellStyle name="표준 14_KT innotz  -인퍼니-" xfId="4608"/>
    <cellStyle name="표준 15" xfId="4609"/>
    <cellStyle name="표준 15 2" xfId="4610"/>
    <cellStyle name="표준 15 3" xfId="4611"/>
    <cellStyle name="표준 15 4" xfId="4612"/>
    <cellStyle name="표준 15_KT innotz  -인퍼니-" xfId="4613"/>
    <cellStyle name="표준 16" xfId="4614"/>
    <cellStyle name="표준 16 2" xfId="4615"/>
    <cellStyle name="표준 16 3" xfId="4616"/>
    <cellStyle name="표준 17" xfId="5504"/>
    <cellStyle name="표준 17 2" xfId="4617"/>
    <cellStyle name="표준 17 3" xfId="4618"/>
    <cellStyle name="표준 18" xfId="4619"/>
    <cellStyle name="표준 19" xfId="4620"/>
    <cellStyle name="표준 2" xfId="4621"/>
    <cellStyle name="표준 2 16" xfId="4622"/>
    <cellStyle name="표준 2 17" xfId="4623"/>
    <cellStyle name="표준 2 18" xfId="4624"/>
    <cellStyle name="표준 2 19" xfId="4625"/>
    <cellStyle name="표준 2 2" xfId="4626"/>
    <cellStyle name="표준 2 2 2" xfId="4627"/>
    <cellStyle name="표준 2 2 2 2" xfId="4628"/>
    <cellStyle name="표준 2 2 2 3" xfId="4629"/>
    <cellStyle name="표준 2 2 3" xfId="4630"/>
    <cellStyle name="표준 2 2 4" xfId="4631"/>
    <cellStyle name="표준 2 2 5" xfId="5505"/>
    <cellStyle name="표준 2 20" xfId="4632"/>
    <cellStyle name="표준 2 21" xfId="4633"/>
    <cellStyle name="표준 2 22" xfId="4634"/>
    <cellStyle name="표준 2 23" xfId="4635"/>
    <cellStyle name="표준 2 24" xfId="4636"/>
    <cellStyle name="표준 2 25" xfId="4637"/>
    <cellStyle name="표준 2 26" xfId="4638"/>
    <cellStyle name="표준 2 27" xfId="4639"/>
    <cellStyle name="표준 2 28" xfId="4640"/>
    <cellStyle name="표준 2 29" xfId="4641"/>
    <cellStyle name="표준 2 3" xfId="4642"/>
    <cellStyle name="표준 2 3 2" xfId="4643"/>
    <cellStyle name="표준 2 3 3" xfId="4644"/>
    <cellStyle name="표준 2 30" xfId="4645"/>
    <cellStyle name="표준 2 31" xfId="4646"/>
    <cellStyle name="표준 2 32" xfId="4647"/>
    <cellStyle name="표준 2 33" xfId="4648"/>
    <cellStyle name="표준 2 34" xfId="4649"/>
    <cellStyle name="표준 2 35" xfId="4650"/>
    <cellStyle name="표준 2 36" xfId="4651"/>
    <cellStyle name="표준 2 37" xfId="4652"/>
    <cellStyle name="표준 2 38" xfId="4653"/>
    <cellStyle name="표준 2 39" xfId="4654"/>
    <cellStyle name="표준 2 4" xfId="4655"/>
    <cellStyle name="표준 2 40" xfId="4656"/>
    <cellStyle name="표준 2 41" xfId="4657"/>
    <cellStyle name="표준 2 42" xfId="4658"/>
    <cellStyle name="표준 2 43" xfId="4659"/>
    <cellStyle name="표준 2 44" xfId="4660"/>
    <cellStyle name="표준 2 45" xfId="4661"/>
    <cellStyle name="표준 2 46" xfId="4662"/>
    <cellStyle name="표준 2 5" xfId="4663"/>
    <cellStyle name="표준 2 51" xfId="4664"/>
    <cellStyle name="표준 2 52" xfId="4665"/>
    <cellStyle name="표준 2 53" xfId="4666"/>
    <cellStyle name="표준 2 54" xfId="4667"/>
    <cellStyle name="표준 2 55" xfId="4668"/>
    <cellStyle name="표준 2 56" xfId="4669"/>
    <cellStyle name="표준 2 57" xfId="4670"/>
    <cellStyle name="표준 2 58" xfId="4671"/>
    <cellStyle name="표준 2 6" xfId="4672"/>
    <cellStyle name="표준 2 7" xfId="4673"/>
    <cellStyle name="표준 2 8" xfId="4674"/>
    <cellStyle name="표준 2 9" xfId="4675"/>
    <cellStyle name="표준 2_2. 지정공사 부분실행 및 도급대비 하도계약 대비표(08.26)" xfId="4676"/>
    <cellStyle name="표준 20" xfId="4677"/>
    <cellStyle name="표준 21" xfId="4678"/>
    <cellStyle name="표준 22" xfId="4679"/>
    <cellStyle name="표준 23" xfId="4680"/>
    <cellStyle name="표준 24" xfId="4681"/>
    <cellStyle name="표준 25" xfId="4682"/>
    <cellStyle name="표준 26" xfId="4683"/>
    <cellStyle name="표준 27" xfId="4684"/>
    <cellStyle name="표준 28" xfId="4685"/>
    <cellStyle name="표준 29" xfId="4686"/>
    <cellStyle name="표준 3" xfId="4687"/>
    <cellStyle name="표준 3 2" xfId="4688"/>
    <cellStyle name="표준 3 3" xfId="4689"/>
    <cellStyle name="표준 3 4" xfId="4690"/>
    <cellStyle name="표준 3 5" xfId="4691"/>
    <cellStyle name="표준 3 6" xfId="4692"/>
    <cellStyle name="표준 3 7" xfId="4693"/>
    <cellStyle name="표준 3 8" xfId="5506"/>
    <cellStyle name="표준 30" xfId="4694"/>
    <cellStyle name="표준 31" xfId="4695"/>
    <cellStyle name="표준 32" xfId="4696"/>
    <cellStyle name="표준 33" xfId="4697"/>
    <cellStyle name="표준 34" xfId="4698"/>
    <cellStyle name="표준 35" xfId="4699"/>
    <cellStyle name="표준 36" xfId="4700"/>
    <cellStyle name="표준 36 2" xfId="4701"/>
    <cellStyle name="표준 36 3" xfId="4702"/>
    <cellStyle name="표준 37" xfId="4703"/>
    <cellStyle name="표준 38" xfId="4704"/>
    <cellStyle name="표준 39" xfId="4705"/>
    <cellStyle name="표준 4" xfId="4706"/>
    <cellStyle name="표준 4 2" xfId="4707"/>
    <cellStyle name="표준 4 3" xfId="4708"/>
    <cellStyle name="표준 4 4" xfId="4709"/>
    <cellStyle name="표준 40" xfId="4710"/>
    <cellStyle name="표준 41" xfId="4711"/>
    <cellStyle name="표준 42" xfId="4712"/>
    <cellStyle name="표준 43" xfId="4713"/>
    <cellStyle name="표준 44" xfId="4714"/>
    <cellStyle name="표준 45" xfId="4715"/>
    <cellStyle name="표준 46" xfId="4716"/>
    <cellStyle name="표준 47" xfId="4717"/>
    <cellStyle name="표준 49" xfId="4718"/>
    <cellStyle name="표준 5" xfId="4719"/>
    <cellStyle name="표준 5 2" xfId="4720"/>
    <cellStyle name="표준 5 2 2" xfId="4721"/>
    <cellStyle name="표준 5 3" xfId="4722"/>
    <cellStyle name="표준 5 4" xfId="4723"/>
    <cellStyle name="표준 5 5" xfId="4724"/>
    <cellStyle name="표준 5_Book1" xfId="4725"/>
    <cellStyle name="표준 50" xfId="4726"/>
    <cellStyle name="표준 51" xfId="4727"/>
    <cellStyle name="표준 52" xfId="4728"/>
    <cellStyle name="표준 53" xfId="4729"/>
    <cellStyle name="표준 54" xfId="4730"/>
    <cellStyle name="표준 56" xfId="4731"/>
    <cellStyle name="표준 59" xfId="4732"/>
    <cellStyle name="표준 6" xfId="4733"/>
    <cellStyle name="표준 6 3 3" xfId="5516"/>
    <cellStyle name="표준 60" xfId="4734"/>
    <cellStyle name="표준 61" xfId="4735"/>
    <cellStyle name="표준 62" xfId="4736"/>
    <cellStyle name="표준 63" xfId="4737"/>
    <cellStyle name="표준 64" xfId="4738"/>
    <cellStyle name="표준 65" xfId="4739"/>
    <cellStyle name="표준 66" xfId="4740"/>
    <cellStyle name="표준 67" xfId="4741"/>
    <cellStyle name="표준 68" xfId="4742"/>
    <cellStyle name="표준 69" xfId="4743"/>
    <cellStyle name="표준 7" xfId="5507"/>
    <cellStyle name="표준 7 2" xfId="4744"/>
    <cellStyle name="표준 7 3" xfId="4745"/>
    <cellStyle name="표준 7 4" xfId="4746"/>
    <cellStyle name="표준 70" xfId="4747"/>
    <cellStyle name="표준 71" xfId="4748"/>
    <cellStyle name="표준 72" xfId="4749"/>
    <cellStyle name="표준 73" xfId="4750"/>
    <cellStyle name="표준 74" xfId="4751"/>
    <cellStyle name="표준 75" xfId="4752"/>
    <cellStyle name="표준 76" xfId="4753"/>
    <cellStyle name="표준 77" xfId="4754"/>
    <cellStyle name="표준 78" xfId="4755"/>
    <cellStyle name="표준 79" xfId="4756"/>
    <cellStyle name="표준 8" xfId="4757"/>
    <cellStyle name="표준 8 2" xfId="4758"/>
    <cellStyle name="표준 8 3" xfId="4759"/>
    <cellStyle name="표준 80" xfId="4760"/>
    <cellStyle name="표준 81" xfId="4761"/>
    <cellStyle name="표준 82" xfId="4762"/>
    <cellStyle name="표준 83" xfId="4763"/>
    <cellStyle name="표준 84" xfId="4764"/>
    <cellStyle name="표준 85" xfId="4765"/>
    <cellStyle name="표준 87" xfId="4766"/>
    <cellStyle name="표준 89" xfId="4767"/>
    <cellStyle name="표준 9" xfId="4768"/>
    <cellStyle name="표준 9 2" xfId="4769"/>
    <cellStyle name="표준 9 3" xfId="4770"/>
    <cellStyle name="표준 91" xfId="4771"/>
    <cellStyle name="표준 93" xfId="4772"/>
    <cellStyle name="표준 95" xfId="4773"/>
    <cellStyle name="표준 97" xfId="4774"/>
    <cellStyle name="표준 99" xfId="4775"/>
    <cellStyle name="標準_ ｹ-ﾌﾞﾙ物量(B)" xfId="4776"/>
    <cellStyle name="표준_복사본 용산철도회관정산서0123_서초생명" xfId="5515"/>
    <cellStyle name="표준_인천점" xfId="5517"/>
    <cellStyle name="표준_콘도정리" xfId="5514"/>
    <cellStyle name="표준1" xfId="4777"/>
    <cellStyle name="표준10" xfId="4778"/>
    <cellStyle name="표쥰" xfId="4779"/>
    <cellStyle name="하이퍼링크 2" xfId="4780"/>
    <cellStyle name="하이퍼링크 2 2" xfId="4781"/>
    <cellStyle name="하이퍼링크 2 3" xfId="4782"/>
    <cellStyle name="하이퍼링크 3" xfId="4783"/>
    <cellStyle name="하이퍼링크 4" xfId="4784"/>
    <cellStyle name="합계" xfId="4785"/>
    <cellStyle name="합산" xfId="4786"/>
    <cellStyle name="합산 2" xfId="4787"/>
    <cellStyle name="桁区切り [0.00]_laroux" xfId="4788"/>
    <cellStyle name="桁区切り_laroux" xfId="4789"/>
    <cellStyle name="허윤정" xfId="4790"/>
    <cellStyle name="貨幣 [0]_污水處理新建工程" xfId="4791"/>
    <cellStyle name="貨幣[0]_CT-1" xfId="4792"/>
    <cellStyle name="貨幣_CT-1" xfId="4793"/>
    <cellStyle name="화폐기호" xfId="4794"/>
    <cellStyle name="화폐기호 2" xfId="4795"/>
    <cellStyle name="화폐기호 3" xfId="4796"/>
    <cellStyle name="화폐기호 4" xfId="4797"/>
    <cellStyle name="화폐기호 5" xfId="4798"/>
    <cellStyle name="화폐기호0" xfId="4799"/>
    <cellStyle name="화폐기호0 2" xfId="4800"/>
    <cellStyle name="화폐기호0 3" xfId="4801"/>
    <cellStyle name="ㅏㅏㅏ" xfId="4212"/>
  </cellStyles>
  <dxfs count="0"/>
  <tableStyles count="0" defaultTableStyle="TableStyleMedium9" defaultPivotStyle="PivotStyleLight16"/>
  <colors>
    <mruColors>
      <color rgb="FF86BC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6780" y="44272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ko-KR" sz="800" b="0" i="0" strike="noStrike">
              <a:solidFill>
                <a:srgbClr val="000000"/>
              </a:solidFill>
              <a:latin typeface="돋움체"/>
              <a:ea typeface="돋움체"/>
            </a:rPr>
            <a:t>5F, Daehan Fire &amp; Marine Insurance Bldg</a:t>
          </a:r>
        </a:p>
        <a:p>
          <a:pPr algn="r" rtl="0">
            <a:defRPr sz="1000"/>
          </a:pPr>
          <a:r>
            <a:rPr lang="en-US" altLang="ko-KR" sz="800" b="0" i="0" strike="noStrike">
              <a:solidFill>
                <a:srgbClr val="000000"/>
              </a:solidFill>
              <a:latin typeface="돋움체"/>
              <a:ea typeface="돋움체"/>
            </a:rPr>
            <a:t>51-1, Namchang-Dong, Chung-Ku, Seoul,Korea</a:t>
          </a:r>
        </a:p>
        <a:p>
          <a:pPr algn="r" rtl="0">
            <a:defRPr sz="1000"/>
          </a:pPr>
          <a:r>
            <a:rPr lang="en-US" altLang="ko-KR" sz="800" b="0" i="0" strike="noStrike">
              <a:solidFill>
                <a:srgbClr val="000000"/>
              </a:solidFill>
              <a:latin typeface="돋움체"/>
              <a:ea typeface="돋움체"/>
            </a:rPr>
            <a:t>Tel: 311-6500</a:t>
          </a:r>
        </a:p>
        <a:p>
          <a:pPr algn="r" rtl="0">
            <a:defRPr sz="1000"/>
          </a:pPr>
          <a:r>
            <a:rPr lang="en-US" altLang="ko-KR" sz="800" b="0" i="0" strike="noStrike">
              <a:solidFill>
                <a:srgbClr val="000000"/>
              </a:solidFill>
              <a:latin typeface="돋움체"/>
              <a:ea typeface="돋움체"/>
            </a:rPr>
            <a:t>Fax: 311-6517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6780" y="44272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ko-KR" sz="800" b="0" i="0" strike="noStrike">
              <a:solidFill>
                <a:srgbClr val="000000"/>
              </a:solidFill>
              <a:latin typeface="돋움체"/>
              <a:ea typeface="돋움체"/>
            </a:rPr>
            <a:t>5F, Daehan Fire &amp; Marine Insurance Bldg</a:t>
          </a:r>
        </a:p>
        <a:p>
          <a:pPr algn="r" rtl="0">
            <a:defRPr sz="1000"/>
          </a:pPr>
          <a:r>
            <a:rPr lang="en-US" altLang="ko-KR" sz="800" b="0" i="0" strike="noStrike">
              <a:solidFill>
                <a:srgbClr val="000000"/>
              </a:solidFill>
              <a:latin typeface="돋움체"/>
              <a:ea typeface="돋움체"/>
            </a:rPr>
            <a:t>51-1, Namchang-Dong, Chung-Ku, Seoul,Korea</a:t>
          </a:r>
        </a:p>
        <a:p>
          <a:pPr algn="r" rtl="0">
            <a:defRPr sz="1000"/>
          </a:pPr>
          <a:r>
            <a:rPr lang="en-US" altLang="ko-KR" sz="800" b="0" i="0" strike="noStrike">
              <a:solidFill>
                <a:srgbClr val="000000"/>
              </a:solidFill>
              <a:latin typeface="돋움체"/>
              <a:ea typeface="돋움체"/>
            </a:rPr>
            <a:t>Tel: 311-6500</a:t>
          </a:r>
        </a:p>
        <a:p>
          <a:pPr algn="r" rtl="0">
            <a:defRPr sz="1000"/>
          </a:pPr>
          <a:r>
            <a:rPr lang="en-US" altLang="ko-KR" sz="800" b="0" i="0" strike="noStrike">
              <a:solidFill>
                <a:srgbClr val="000000"/>
              </a:solidFill>
              <a:latin typeface="돋움체"/>
              <a:ea typeface="돋움체"/>
            </a:rPr>
            <a:t>Fax: 311-6517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5"/>
  <sheetViews>
    <sheetView tabSelected="1" view="pageBreakPreview" zoomScale="115" zoomScaleNormal="88" zoomScaleSheetLayoutView="115" workbookViewId="0">
      <selection activeCell="D6" sqref="D6"/>
    </sheetView>
  </sheetViews>
  <sheetFormatPr defaultRowHeight="16.5"/>
  <cols>
    <col min="1" max="2" width="3.5546875" style="133" customWidth="1"/>
    <col min="3" max="3" width="20.5546875" style="133" customWidth="1"/>
    <col min="4" max="4" width="53.5546875" style="108" customWidth="1"/>
    <col min="5" max="5" width="23.5546875" style="108" customWidth="1"/>
    <col min="6" max="6" width="18.5546875" style="108" customWidth="1"/>
    <col min="7" max="7" width="4.44140625" style="1" customWidth="1"/>
    <col min="8" max="8" width="2.5546875" style="1" customWidth="1"/>
    <col min="9" max="9" width="11.33203125" style="1" customWidth="1"/>
    <col min="10" max="10" width="6.21875" style="1" customWidth="1"/>
    <col min="11" max="11" width="13.33203125" style="1" customWidth="1"/>
    <col min="12" max="12" width="8.77734375" style="1"/>
    <col min="13" max="13" width="25" style="1" customWidth="1"/>
    <col min="14" max="256" width="8.77734375" style="1"/>
    <col min="257" max="257" width="11.88671875" style="1" customWidth="1"/>
    <col min="258" max="258" width="9" style="1" customWidth="1"/>
    <col min="259" max="259" width="6" style="1" customWidth="1"/>
    <col min="260" max="260" width="18.44140625" style="1" customWidth="1"/>
    <col min="261" max="261" width="20" style="1" customWidth="1"/>
    <col min="262" max="262" width="4.21875" style="1" customWidth="1"/>
    <col min="263" max="263" width="14.88671875" style="1" customWidth="1"/>
    <col min="264" max="264" width="2.5546875" style="1" customWidth="1"/>
    <col min="265" max="265" width="14.88671875" style="1" customWidth="1"/>
    <col min="266" max="266" width="14.44140625" style="1" customWidth="1"/>
    <col min="267" max="267" width="9.44140625" style="1" customWidth="1"/>
    <col min="268" max="268" width="8.77734375" style="1"/>
    <col min="269" max="269" width="25" style="1" customWidth="1"/>
    <col min="270" max="512" width="8.77734375" style="1"/>
    <col min="513" max="513" width="11.88671875" style="1" customWidth="1"/>
    <col min="514" max="514" width="9" style="1" customWidth="1"/>
    <col min="515" max="515" width="6" style="1" customWidth="1"/>
    <col min="516" max="516" width="18.44140625" style="1" customWidth="1"/>
    <col min="517" max="517" width="20" style="1" customWidth="1"/>
    <col min="518" max="518" width="4.21875" style="1" customWidth="1"/>
    <col min="519" max="519" width="14.88671875" style="1" customWidth="1"/>
    <col min="520" max="520" width="2.5546875" style="1" customWidth="1"/>
    <col min="521" max="521" width="14.88671875" style="1" customWidth="1"/>
    <col min="522" max="522" width="14.44140625" style="1" customWidth="1"/>
    <col min="523" max="523" width="9.44140625" style="1" customWidth="1"/>
    <col min="524" max="524" width="8.77734375" style="1"/>
    <col min="525" max="525" width="25" style="1" customWidth="1"/>
    <col min="526" max="768" width="8.77734375" style="1"/>
    <col min="769" max="769" width="11.88671875" style="1" customWidth="1"/>
    <col min="770" max="770" width="9" style="1" customWidth="1"/>
    <col min="771" max="771" width="6" style="1" customWidth="1"/>
    <col min="772" max="772" width="18.44140625" style="1" customWidth="1"/>
    <col min="773" max="773" width="20" style="1" customWidth="1"/>
    <col min="774" max="774" width="4.21875" style="1" customWidth="1"/>
    <col min="775" max="775" width="14.88671875" style="1" customWidth="1"/>
    <col min="776" max="776" width="2.5546875" style="1" customWidth="1"/>
    <col min="777" max="777" width="14.88671875" style="1" customWidth="1"/>
    <col min="778" max="778" width="14.44140625" style="1" customWidth="1"/>
    <col min="779" max="779" width="9.44140625" style="1" customWidth="1"/>
    <col min="780" max="780" width="8.77734375" style="1"/>
    <col min="781" max="781" width="25" style="1" customWidth="1"/>
    <col min="782" max="1024" width="8.77734375" style="1"/>
    <col min="1025" max="1025" width="11.88671875" style="1" customWidth="1"/>
    <col min="1026" max="1026" width="9" style="1" customWidth="1"/>
    <col min="1027" max="1027" width="6" style="1" customWidth="1"/>
    <col min="1028" max="1028" width="18.44140625" style="1" customWidth="1"/>
    <col min="1029" max="1029" width="20" style="1" customWidth="1"/>
    <col min="1030" max="1030" width="4.21875" style="1" customWidth="1"/>
    <col min="1031" max="1031" width="14.88671875" style="1" customWidth="1"/>
    <col min="1032" max="1032" width="2.5546875" style="1" customWidth="1"/>
    <col min="1033" max="1033" width="14.88671875" style="1" customWidth="1"/>
    <col min="1034" max="1034" width="14.44140625" style="1" customWidth="1"/>
    <col min="1035" max="1035" width="9.44140625" style="1" customWidth="1"/>
    <col min="1036" max="1036" width="8.77734375" style="1"/>
    <col min="1037" max="1037" width="25" style="1" customWidth="1"/>
    <col min="1038" max="1280" width="8.77734375" style="1"/>
    <col min="1281" max="1281" width="11.88671875" style="1" customWidth="1"/>
    <col min="1282" max="1282" width="9" style="1" customWidth="1"/>
    <col min="1283" max="1283" width="6" style="1" customWidth="1"/>
    <col min="1284" max="1284" width="18.44140625" style="1" customWidth="1"/>
    <col min="1285" max="1285" width="20" style="1" customWidth="1"/>
    <col min="1286" max="1286" width="4.21875" style="1" customWidth="1"/>
    <col min="1287" max="1287" width="14.88671875" style="1" customWidth="1"/>
    <col min="1288" max="1288" width="2.5546875" style="1" customWidth="1"/>
    <col min="1289" max="1289" width="14.88671875" style="1" customWidth="1"/>
    <col min="1290" max="1290" width="14.44140625" style="1" customWidth="1"/>
    <col min="1291" max="1291" width="9.44140625" style="1" customWidth="1"/>
    <col min="1292" max="1292" width="8.77734375" style="1"/>
    <col min="1293" max="1293" width="25" style="1" customWidth="1"/>
    <col min="1294" max="1536" width="8.77734375" style="1"/>
    <col min="1537" max="1537" width="11.88671875" style="1" customWidth="1"/>
    <col min="1538" max="1538" width="9" style="1" customWidth="1"/>
    <col min="1539" max="1539" width="6" style="1" customWidth="1"/>
    <col min="1540" max="1540" width="18.44140625" style="1" customWidth="1"/>
    <col min="1541" max="1541" width="20" style="1" customWidth="1"/>
    <col min="1542" max="1542" width="4.21875" style="1" customWidth="1"/>
    <col min="1543" max="1543" width="14.88671875" style="1" customWidth="1"/>
    <col min="1544" max="1544" width="2.5546875" style="1" customWidth="1"/>
    <col min="1545" max="1545" width="14.88671875" style="1" customWidth="1"/>
    <col min="1546" max="1546" width="14.44140625" style="1" customWidth="1"/>
    <col min="1547" max="1547" width="9.44140625" style="1" customWidth="1"/>
    <col min="1548" max="1548" width="8.77734375" style="1"/>
    <col min="1549" max="1549" width="25" style="1" customWidth="1"/>
    <col min="1550" max="1792" width="8.77734375" style="1"/>
    <col min="1793" max="1793" width="11.88671875" style="1" customWidth="1"/>
    <col min="1794" max="1794" width="9" style="1" customWidth="1"/>
    <col min="1795" max="1795" width="6" style="1" customWidth="1"/>
    <col min="1796" max="1796" width="18.44140625" style="1" customWidth="1"/>
    <col min="1797" max="1797" width="20" style="1" customWidth="1"/>
    <col min="1798" max="1798" width="4.21875" style="1" customWidth="1"/>
    <col min="1799" max="1799" width="14.88671875" style="1" customWidth="1"/>
    <col min="1800" max="1800" width="2.5546875" style="1" customWidth="1"/>
    <col min="1801" max="1801" width="14.88671875" style="1" customWidth="1"/>
    <col min="1802" max="1802" width="14.44140625" style="1" customWidth="1"/>
    <col min="1803" max="1803" width="9.44140625" style="1" customWidth="1"/>
    <col min="1804" max="1804" width="8.77734375" style="1"/>
    <col min="1805" max="1805" width="25" style="1" customWidth="1"/>
    <col min="1806" max="2048" width="8.77734375" style="1"/>
    <col min="2049" max="2049" width="11.88671875" style="1" customWidth="1"/>
    <col min="2050" max="2050" width="9" style="1" customWidth="1"/>
    <col min="2051" max="2051" width="6" style="1" customWidth="1"/>
    <col min="2052" max="2052" width="18.44140625" style="1" customWidth="1"/>
    <col min="2053" max="2053" width="20" style="1" customWidth="1"/>
    <col min="2054" max="2054" width="4.21875" style="1" customWidth="1"/>
    <col min="2055" max="2055" width="14.88671875" style="1" customWidth="1"/>
    <col min="2056" max="2056" width="2.5546875" style="1" customWidth="1"/>
    <col min="2057" max="2057" width="14.88671875" style="1" customWidth="1"/>
    <col min="2058" max="2058" width="14.44140625" style="1" customWidth="1"/>
    <col min="2059" max="2059" width="9.44140625" style="1" customWidth="1"/>
    <col min="2060" max="2060" width="8.77734375" style="1"/>
    <col min="2061" max="2061" width="25" style="1" customWidth="1"/>
    <col min="2062" max="2304" width="8.77734375" style="1"/>
    <col min="2305" max="2305" width="11.88671875" style="1" customWidth="1"/>
    <col min="2306" max="2306" width="9" style="1" customWidth="1"/>
    <col min="2307" max="2307" width="6" style="1" customWidth="1"/>
    <col min="2308" max="2308" width="18.44140625" style="1" customWidth="1"/>
    <col min="2309" max="2309" width="20" style="1" customWidth="1"/>
    <col min="2310" max="2310" width="4.21875" style="1" customWidth="1"/>
    <col min="2311" max="2311" width="14.88671875" style="1" customWidth="1"/>
    <col min="2312" max="2312" width="2.5546875" style="1" customWidth="1"/>
    <col min="2313" max="2313" width="14.88671875" style="1" customWidth="1"/>
    <col min="2314" max="2314" width="14.44140625" style="1" customWidth="1"/>
    <col min="2315" max="2315" width="9.44140625" style="1" customWidth="1"/>
    <col min="2316" max="2316" width="8.77734375" style="1"/>
    <col min="2317" max="2317" width="25" style="1" customWidth="1"/>
    <col min="2318" max="2560" width="8.77734375" style="1"/>
    <col min="2561" max="2561" width="11.88671875" style="1" customWidth="1"/>
    <col min="2562" max="2562" width="9" style="1" customWidth="1"/>
    <col min="2563" max="2563" width="6" style="1" customWidth="1"/>
    <col min="2564" max="2564" width="18.44140625" style="1" customWidth="1"/>
    <col min="2565" max="2565" width="20" style="1" customWidth="1"/>
    <col min="2566" max="2566" width="4.21875" style="1" customWidth="1"/>
    <col min="2567" max="2567" width="14.88671875" style="1" customWidth="1"/>
    <col min="2568" max="2568" width="2.5546875" style="1" customWidth="1"/>
    <col min="2569" max="2569" width="14.88671875" style="1" customWidth="1"/>
    <col min="2570" max="2570" width="14.44140625" style="1" customWidth="1"/>
    <col min="2571" max="2571" width="9.44140625" style="1" customWidth="1"/>
    <col min="2572" max="2572" width="8.77734375" style="1"/>
    <col min="2573" max="2573" width="25" style="1" customWidth="1"/>
    <col min="2574" max="2816" width="8.77734375" style="1"/>
    <col min="2817" max="2817" width="11.88671875" style="1" customWidth="1"/>
    <col min="2818" max="2818" width="9" style="1" customWidth="1"/>
    <col min="2819" max="2819" width="6" style="1" customWidth="1"/>
    <col min="2820" max="2820" width="18.44140625" style="1" customWidth="1"/>
    <col min="2821" max="2821" width="20" style="1" customWidth="1"/>
    <col min="2822" max="2822" width="4.21875" style="1" customWidth="1"/>
    <col min="2823" max="2823" width="14.88671875" style="1" customWidth="1"/>
    <col min="2824" max="2824" width="2.5546875" style="1" customWidth="1"/>
    <col min="2825" max="2825" width="14.88671875" style="1" customWidth="1"/>
    <col min="2826" max="2826" width="14.44140625" style="1" customWidth="1"/>
    <col min="2827" max="2827" width="9.44140625" style="1" customWidth="1"/>
    <col min="2828" max="2828" width="8.77734375" style="1"/>
    <col min="2829" max="2829" width="25" style="1" customWidth="1"/>
    <col min="2830" max="3072" width="8.77734375" style="1"/>
    <col min="3073" max="3073" width="11.88671875" style="1" customWidth="1"/>
    <col min="3074" max="3074" width="9" style="1" customWidth="1"/>
    <col min="3075" max="3075" width="6" style="1" customWidth="1"/>
    <col min="3076" max="3076" width="18.44140625" style="1" customWidth="1"/>
    <col min="3077" max="3077" width="20" style="1" customWidth="1"/>
    <col min="3078" max="3078" width="4.21875" style="1" customWidth="1"/>
    <col min="3079" max="3079" width="14.88671875" style="1" customWidth="1"/>
    <col min="3080" max="3080" width="2.5546875" style="1" customWidth="1"/>
    <col min="3081" max="3081" width="14.88671875" style="1" customWidth="1"/>
    <col min="3082" max="3082" width="14.44140625" style="1" customWidth="1"/>
    <col min="3083" max="3083" width="9.44140625" style="1" customWidth="1"/>
    <col min="3084" max="3084" width="8.77734375" style="1"/>
    <col min="3085" max="3085" width="25" style="1" customWidth="1"/>
    <col min="3086" max="3328" width="8.77734375" style="1"/>
    <col min="3329" max="3329" width="11.88671875" style="1" customWidth="1"/>
    <col min="3330" max="3330" width="9" style="1" customWidth="1"/>
    <col min="3331" max="3331" width="6" style="1" customWidth="1"/>
    <col min="3332" max="3332" width="18.44140625" style="1" customWidth="1"/>
    <col min="3333" max="3333" width="20" style="1" customWidth="1"/>
    <col min="3334" max="3334" width="4.21875" style="1" customWidth="1"/>
    <col min="3335" max="3335" width="14.88671875" style="1" customWidth="1"/>
    <col min="3336" max="3336" width="2.5546875" style="1" customWidth="1"/>
    <col min="3337" max="3337" width="14.88671875" style="1" customWidth="1"/>
    <col min="3338" max="3338" width="14.44140625" style="1" customWidth="1"/>
    <col min="3339" max="3339" width="9.44140625" style="1" customWidth="1"/>
    <col min="3340" max="3340" width="8.77734375" style="1"/>
    <col min="3341" max="3341" width="25" style="1" customWidth="1"/>
    <col min="3342" max="3584" width="8.77734375" style="1"/>
    <col min="3585" max="3585" width="11.88671875" style="1" customWidth="1"/>
    <col min="3586" max="3586" width="9" style="1" customWidth="1"/>
    <col min="3587" max="3587" width="6" style="1" customWidth="1"/>
    <col min="3588" max="3588" width="18.44140625" style="1" customWidth="1"/>
    <col min="3589" max="3589" width="20" style="1" customWidth="1"/>
    <col min="3590" max="3590" width="4.21875" style="1" customWidth="1"/>
    <col min="3591" max="3591" width="14.88671875" style="1" customWidth="1"/>
    <col min="3592" max="3592" width="2.5546875" style="1" customWidth="1"/>
    <col min="3593" max="3593" width="14.88671875" style="1" customWidth="1"/>
    <col min="3594" max="3594" width="14.44140625" style="1" customWidth="1"/>
    <col min="3595" max="3595" width="9.44140625" style="1" customWidth="1"/>
    <col min="3596" max="3596" width="8.77734375" style="1"/>
    <col min="3597" max="3597" width="25" style="1" customWidth="1"/>
    <col min="3598" max="3840" width="8.77734375" style="1"/>
    <col min="3841" max="3841" width="11.88671875" style="1" customWidth="1"/>
    <col min="3842" max="3842" width="9" style="1" customWidth="1"/>
    <col min="3843" max="3843" width="6" style="1" customWidth="1"/>
    <col min="3844" max="3844" width="18.44140625" style="1" customWidth="1"/>
    <col min="3845" max="3845" width="20" style="1" customWidth="1"/>
    <col min="3846" max="3846" width="4.21875" style="1" customWidth="1"/>
    <col min="3847" max="3847" width="14.88671875" style="1" customWidth="1"/>
    <col min="3848" max="3848" width="2.5546875" style="1" customWidth="1"/>
    <col min="3849" max="3849" width="14.88671875" style="1" customWidth="1"/>
    <col min="3850" max="3850" width="14.44140625" style="1" customWidth="1"/>
    <col min="3851" max="3851" width="9.44140625" style="1" customWidth="1"/>
    <col min="3852" max="3852" width="8.77734375" style="1"/>
    <col min="3853" max="3853" width="25" style="1" customWidth="1"/>
    <col min="3854" max="4096" width="8.77734375" style="1"/>
    <col min="4097" max="4097" width="11.88671875" style="1" customWidth="1"/>
    <col min="4098" max="4098" width="9" style="1" customWidth="1"/>
    <col min="4099" max="4099" width="6" style="1" customWidth="1"/>
    <col min="4100" max="4100" width="18.44140625" style="1" customWidth="1"/>
    <col min="4101" max="4101" width="20" style="1" customWidth="1"/>
    <col min="4102" max="4102" width="4.21875" style="1" customWidth="1"/>
    <col min="4103" max="4103" width="14.88671875" style="1" customWidth="1"/>
    <col min="4104" max="4104" width="2.5546875" style="1" customWidth="1"/>
    <col min="4105" max="4105" width="14.88671875" style="1" customWidth="1"/>
    <col min="4106" max="4106" width="14.44140625" style="1" customWidth="1"/>
    <col min="4107" max="4107" width="9.44140625" style="1" customWidth="1"/>
    <col min="4108" max="4108" width="8.77734375" style="1"/>
    <col min="4109" max="4109" width="25" style="1" customWidth="1"/>
    <col min="4110" max="4352" width="8.77734375" style="1"/>
    <col min="4353" max="4353" width="11.88671875" style="1" customWidth="1"/>
    <col min="4354" max="4354" width="9" style="1" customWidth="1"/>
    <col min="4355" max="4355" width="6" style="1" customWidth="1"/>
    <col min="4356" max="4356" width="18.44140625" style="1" customWidth="1"/>
    <col min="4357" max="4357" width="20" style="1" customWidth="1"/>
    <col min="4358" max="4358" width="4.21875" style="1" customWidth="1"/>
    <col min="4359" max="4359" width="14.88671875" style="1" customWidth="1"/>
    <col min="4360" max="4360" width="2.5546875" style="1" customWidth="1"/>
    <col min="4361" max="4361" width="14.88671875" style="1" customWidth="1"/>
    <col min="4362" max="4362" width="14.44140625" style="1" customWidth="1"/>
    <col min="4363" max="4363" width="9.44140625" style="1" customWidth="1"/>
    <col min="4364" max="4364" width="8.77734375" style="1"/>
    <col min="4365" max="4365" width="25" style="1" customWidth="1"/>
    <col min="4366" max="4608" width="8.77734375" style="1"/>
    <col min="4609" max="4609" width="11.88671875" style="1" customWidth="1"/>
    <col min="4610" max="4610" width="9" style="1" customWidth="1"/>
    <col min="4611" max="4611" width="6" style="1" customWidth="1"/>
    <col min="4612" max="4612" width="18.44140625" style="1" customWidth="1"/>
    <col min="4613" max="4613" width="20" style="1" customWidth="1"/>
    <col min="4614" max="4614" width="4.21875" style="1" customWidth="1"/>
    <col min="4615" max="4615" width="14.88671875" style="1" customWidth="1"/>
    <col min="4616" max="4616" width="2.5546875" style="1" customWidth="1"/>
    <col min="4617" max="4617" width="14.88671875" style="1" customWidth="1"/>
    <col min="4618" max="4618" width="14.44140625" style="1" customWidth="1"/>
    <col min="4619" max="4619" width="9.44140625" style="1" customWidth="1"/>
    <col min="4620" max="4620" width="8.77734375" style="1"/>
    <col min="4621" max="4621" width="25" style="1" customWidth="1"/>
    <col min="4622" max="4864" width="8.77734375" style="1"/>
    <col min="4865" max="4865" width="11.88671875" style="1" customWidth="1"/>
    <col min="4866" max="4866" width="9" style="1" customWidth="1"/>
    <col min="4867" max="4867" width="6" style="1" customWidth="1"/>
    <col min="4868" max="4868" width="18.44140625" style="1" customWidth="1"/>
    <col min="4869" max="4869" width="20" style="1" customWidth="1"/>
    <col min="4870" max="4870" width="4.21875" style="1" customWidth="1"/>
    <col min="4871" max="4871" width="14.88671875" style="1" customWidth="1"/>
    <col min="4872" max="4872" width="2.5546875" style="1" customWidth="1"/>
    <col min="4873" max="4873" width="14.88671875" style="1" customWidth="1"/>
    <col min="4874" max="4874" width="14.44140625" style="1" customWidth="1"/>
    <col min="4875" max="4875" width="9.44140625" style="1" customWidth="1"/>
    <col min="4876" max="4876" width="8.77734375" style="1"/>
    <col min="4877" max="4877" width="25" style="1" customWidth="1"/>
    <col min="4878" max="5120" width="8.77734375" style="1"/>
    <col min="5121" max="5121" width="11.88671875" style="1" customWidth="1"/>
    <col min="5122" max="5122" width="9" style="1" customWidth="1"/>
    <col min="5123" max="5123" width="6" style="1" customWidth="1"/>
    <col min="5124" max="5124" width="18.44140625" style="1" customWidth="1"/>
    <col min="5125" max="5125" width="20" style="1" customWidth="1"/>
    <col min="5126" max="5126" width="4.21875" style="1" customWidth="1"/>
    <col min="5127" max="5127" width="14.88671875" style="1" customWidth="1"/>
    <col min="5128" max="5128" width="2.5546875" style="1" customWidth="1"/>
    <col min="5129" max="5129" width="14.88671875" style="1" customWidth="1"/>
    <col min="5130" max="5130" width="14.44140625" style="1" customWidth="1"/>
    <col min="5131" max="5131" width="9.44140625" style="1" customWidth="1"/>
    <col min="5132" max="5132" width="8.77734375" style="1"/>
    <col min="5133" max="5133" width="25" style="1" customWidth="1"/>
    <col min="5134" max="5376" width="8.77734375" style="1"/>
    <col min="5377" max="5377" width="11.88671875" style="1" customWidth="1"/>
    <col min="5378" max="5378" width="9" style="1" customWidth="1"/>
    <col min="5379" max="5379" width="6" style="1" customWidth="1"/>
    <col min="5380" max="5380" width="18.44140625" style="1" customWidth="1"/>
    <col min="5381" max="5381" width="20" style="1" customWidth="1"/>
    <col min="5382" max="5382" width="4.21875" style="1" customWidth="1"/>
    <col min="5383" max="5383" width="14.88671875" style="1" customWidth="1"/>
    <col min="5384" max="5384" width="2.5546875" style="1" customWidth="1"/>
    <col min="5385" max="5385" width="14.88671875" style="1" customWidth="1"/>
    <col min="5386" max="5386" width="14.44140625" style="1" customWidth="1"/>
    <col min="5387" max="5387" width="9.44140625" style="1" customWidth="1"/>
    <col min="5388" max="5388" width="8.77734375" style="1"/>
    <col min="5389" max="5389" width="25" style="1" customWidth="1"/>
    <col min="5390" max="5632" width="8.77734375" style="1"/>
    <col min="5633" max="5633" width="11.88671875" style="1" customWidth="1"/>
    <col min="5634" max="5634" width="9" style="1" customWidth="1"/>
    <col min="5635" max="5635" width="6" style="1" customWidth="1"/>
    <col min="5636" max="5636" width="18.44140625" style="1" customWidth="1"/>
    <col min="5637" max="5637" width="20" style="1" customWidth="1"/>
    <col min="5638" max="5638" width="4.21875" style="1" customWidth="1"/>
    <col min="5639" max="5639" width="14.88671875" style="1" customWidth="1"/>
    <col min="5640" max="5640" width="2.5546875" style="1" customWidth="1"/>
    <col min="5641" max="5641" width="14.88671875" style="1" customWidth="1"/>
    <col min="5642" max="5642" width="14.44140625" style="1" customWidth="1"/>
    <col min="5643" max="5643" width="9.44140625" style="1" customWidth="1"/>
    <col min="5644" max="5644" width="8.77734375" style="1"/>
    <col min="5645" max="5645" width="25" style="1" customWidth="1"/>
    <col min="5646" max="5888" width="8.77734375" style="1"/>
    <col min="5889" max="5889" width="11.88671875" style="1" customWidth="1"/>
    <col min="5890" max="5890" width="9" style="1" customWidth="1"/>
    <col min="5891" max="5891" width="6" style="1" customWidth="1"/>
    <col min="5892" max="5892" width="18.44140625" style="1" customWidth="1"/>
    <col min="5893" max="5893" width="20" style="1" customWidth="1"/>
    <col min="5894" max="5894" width="4.21875" style="1" customWidth="1"/>
    <col min="5895" max="5895" width="14.88671875" style="1" customWidth="1"/>
    <col min="5896" max="5896" width="2.5546875" style="1" customWidth="1"/>
    <col min="5897" max="5897" width="14.88671875" style="1" customWidth="1"/>
    <col min="5898" max="5898" width="14.44140625" style="1" customWidth="1"/>
    <col min="5899" max="5899" width="9.44140625" style="1" customWidth="1"/>
    <col min="5900" max="5900" width="8.77734375" style="1"/>
    <col min="5901" max="5901" width="25" style="1" customWidth="1"/>
    <col min="5902" max="6144" width="8.77734375" style="1"/>
    <col min="6145" max="6145" width="11.88671875" style="1" customWidth="1"/>
    <col min="6146" max="6146" width="9" style="1" customWidth="1"/>
    <col min="6147" max="6147" width="6" style="1" customWidth="1"/>
    <col min="6148" max="6148" width="18.44140625" style="1" customWidth="1"/>
    <col min="6149" max="6149" width="20" style="1" customWidth="1"/>
    <col min="6150" max="6150" width="4.21875" style="1" customWidth="1"/>
    <col min="6151" max="6151" width="14.88671875" style="1" customWidth="1"/>
    <col min="6152" max="6152" width="2.5546875" style="1" customWidth="1"/>
    <col min="6153" max="6153" width="14.88671875" style="1" customWidth="1"/>
    <col min="6154" max="6154" width="14.44140625" style="1" customWidth="1"/>
    <col min="6155" max="6155" width="9.44140625" style="1" customWidth="1"/>
    <col min="6156" max="6156" width="8.77734375" style="1"/>
    <col min="6157" max="6157" width="25" style="1" customWidth="1"/>
    <col min="6158" max="6400" width="8.77734375" style="1"/>
    <col min="6401" max="6401" width="11.88671875" style="1" customWidth="1"/>
    <col min="6402" max="6402" width="9" style="1" customWidth="1"/>
    <col min="6403" max="6403" width="6" style="1" customWidth="1"/>
    <col min="6404" max="6404" width="18.44140625" style="1" customWidth="1"/>
    <col min="6405" max="6405" width="20" style="1" customWidth="1"/>
    <col min="6406" max="6406" width="4.21875" style="1" customWidth="1"/>
    <col min="6407" max="6407" width="14.88671875" style="1" customWidth="1"/>
    <col min="6408" max="6408" width="2.5546875" style="1" customWidth="1"/>
    <col min="6409" max="6409" width="14.88671875" style="1" customWidth="1"/>
    <col min="6410" max="6410" width="14.44140625" style="1" customWidth="1"/>
    <col min="6411" max="6411" width="9.44140625" style="1" customWidth="1"/>
    <col min="6412" max="6412" width="8.77734375" style="1"/>
    <col min="6413" max="6413" width="25" style="1" customWidth="1"/>
    <col min="6414" max="6656" width="8.77734375" style="1"/>
    <col min="6657" max="6657" width="11.88671875" style="1" customWidth="1"/>
    <col min="6658" max="6658" width="9" style="1" customWidth="1"/>
    <col min="6659" max="6659" width="6" style="1" customWidth="1"/>
    <col min="6660" max="6660" width="18.44140625" style="1" customWidth="1"/>
    <col min="6661" max="6661" width="20" style="1" customWidth="1"/>
    <col min="6662" max="6662" width="4.21875" style="1" customWidth="1"/>
    <col min="6663" max="6663" width="14.88671875" style="1" customWidth="1"/>
    <col min="6664" max="6664" width="2.5546875" style="1" customWidth="1"/>
    <col min="6665" max="6665" width="14.88671875" style="1" customWidth="1"/>
    <col min="6666" max="6666" width="14.44140625" style="1" customWidth="1"/>
    <col min="6667" max="6667" width="9.44140625" style="1" customWidth="1"/>
    <col min="6668" max="6668" width="8.77734375" style="1"/>
    <col min="6669" max="6669" width="25" style="1" customWidth="1"/>
    <col min="6670" max="6912" width="8.77734375" style="1"/>
    <col min="6913" max="6913" width="11.88671875" style="1" customWidth="1"/>
    <col min="6914" max="6914" width="9" style="1" customWidth="1"/>
    <col min="6915" max="6915" width="6" style="1" customWidth="1"/>
    <col min="6916" max="6916" width="18.44140625" style="1" customWidth="1"/>
    <col min="6917" max="6917" width="20" style="1" customWidth="1"/>
    <col min="6918" max="6918" width="4.21875" style="1" customWidth="1"/>
    <col min="6919" max="6919" width="14.88671875" style="1" customWidth="1"/>
    <col min="6920" max="6920" width="2.5546875" style="1" customWidth="1"/>
    <col min="6921" max="6921" width="14.88671875" style="1" customWidth="1"/>
    <col min="6922" max="6922" width="14.44140625" style="1" customWidth="1"/>
    <col min="6923" max="6923" width="9.44140625" style="1" customWidth="1"/>
    <col min="6924" max="6924" width="8.77734375" style="1"/>
    <col min="6925" max="6925" width="25" style="1" customWidth="1"/>
    <col min="6926" max="7168" width="8.77734375" style="1"/>
    <col min="7169" max="7169" width="11.88671875" style="1" customWidth="1"/>
    <col min="7170" max="7170" width="9" style="1" customWidth="1"/>
    <col min="7171" max="7171" width="6" style="1" customWidth="1"/>
    <col min="7172" max="7172" width="18.44140625" style="1" customWidth="1"/>
    <col min="7173" max="7173" width="20" style="1" customWidth="1"/>
    <col min="7174" max="7174" width="4.21875" style="1" customWidth="1"/>
    <col min="7175" max="7175" width="14.88671875" style="1" customWidth="1"/>
    <col min="7176" max="7176" width="2.5546875" style="1" customWidth="1"/>
    <col min="7177" max="7177" width="14.88671875" style="1" customWidth="1"/>
    <col min="7178" max="7178" width="14.44140625" style="1" customWidth="1"/>
    <col min="7179" max="7179" width="9.44140625" style="1" customWidth="1"/>
    <col min="7180" max="7180" width="8.77734375" style="1"/>
    <col min="7181" max="7181" width="25" style="1" customWidth="1"/>
    <col min="7182" max="7424" width="8.77734375" style="1"/>
    <col min="7425" max="7425" width="11.88671875" style="1" customWidth="1"/>
    <col min="7426" max="7426" width="9" style="1" customWidth="1"/>
    <col min="7427" max="7427" width="6" style="1" customWidth="1"/>
    <col min="7428" max="7428" width="18.44140625" style="1" customWidth="1"/>
    <col min="7429" max="7429" width="20" style="1" customWidth="1"/>
    <col min="7430" max="7430" width="4.21875" style="1" customWidth="1"/>
    <col min="7431" max="7431" width="14.88671875" style="1" customWidth="1"/>
    <col min="7432" max="7432" width="2.5546875" style="1" customWidth="1"/>
    <col min="7433" max="7433" width="14.88671875" style="1" customWidth="1"/>
    <col min="7434" max="7434" width="14.44140625" style="1" customWidth="1"/>
    <col min="7435" max="7435" width="9.44140625" style="1" customWidth="1"/>
    <col min="7436" max="7436" width="8.77734375" style="1"/>
    <col min="7437" max="7437" width="25" style="1" customWidth="1"/>
    <col min="7438" max="7680" width="8.77734375" style="1"/>
    <col min="7681" max="7681" width="11.88671875" style="1" customWidth="1"/>
    <col min="7682" max="7682" width="9" style="1" customWidth="1"/>
    <col min="7683" max="7683" width="6" style="1" customWidth="1"/>
    <col min="7684" max="7684" width="18.44140625" style="1" customWidth="1"/>
    <col min="7685" max="7685" width="20" style="1" customWidth="1"/>
    <col min="7686" max="7686" width="4.21875" style="1" customWidth="1"/>
    <col min="7687" max="7687" width="14.88671875" style="1" customWidth="1"/>
    <col min="7688" max="7688" width="2.5546875" style="1" customWidth="1"/>
    <col min="7689" max="7689" width="14.88671875" style="1" customWidth="1"/>
    <col min="7690" max="7690" width="14.44140625" style="1" customWidth="1"/>
    <col min="7691" max="7691" width="9.44140625" style="1" customWidth="1"/>
    <col min="7692" max="7692" width="8.77734375" style="1"/>
    <col min="7693" max="7693" width="25" style="1" customWidth="1"/>
    <col min="7694" max="7936" width="8.77734375" style="1"/>
    <col min="7937" max="7937" width="11.88671875" style="1" customWidth="1"/>
    <col min="7938" max="7938" width="9" style="1" customWidth="1"/>
    <col min="7939" max="7939" width="6" style="1" customWidth="1"/>
    <col min="7940" max="7940" width="18.44140625" style="1" customWidth="1"/>
    <col min="7941" max="7941" width="20" style="1" customWidth="1"/>
    <col min="7942" max="7942" width="4.21875" style="1" customWidth="1"/>
    <col min="7943" max="7943" width="14.88671875" style="1" customWidth="1"/>
    <col min="7944" max="7944" width="2.5546875" style="1" customWidth="1"/>
    <col min="7945" max="7945" width="14.88671875" style="1" customWidth="1"/>
    <col min="7946" max="7946" width="14.44140625" style="1" customWidth="1"/>
    <col min="7947" max="7947" width="9.44140625" style="1" customWidth="1"/>
    <col min="7948" max="7948" width="8.77734375" style="1"/>
    <col min="7949" max="7949" width="25" style="1" customWidth="1"/>
    <col min="7950" max="8192" width="8.77734375" style="1"/>
    <col min="8193" max="8193" width="11.88671875" style="1" customWidth="1"/>
    <col min="8194" max="8194" width="9" style="1" customWidth="1"/>
    <col min="8195" max="8195" width="6" style="1" customWidth="1"/>
    <col min="8196" max="8196" width="18.44140625" style="1" customWidth="1"/>
    <col min="8197" max="8197" width="20" style="1" customWidth="1"/>
    <col min="8198" max="8198" width="4.21875" style="1" customWidth="1"/>
    <col min="8199" max="8199" width="14.88671875" style="1" customWidth="1"/>
    <col min="8200" max="8200" width="2.5546875" style="1" customWidth="1"/>
    <col min="8201" max="8201" width="14.88671875" style="1" customWidth="1"/>
    <col min="8202" max="8202" width="14.44140625" style="1" customWidth="1"/>
    <col min="8203" max="8203" width="9.44140625" style="1" customWidth="1"/>
    <col min="8204" max="8204" width="8.77734375" style="1"/>
    <col min="8205" max="8205" width="25" style="1" customWidth="1"/>
    <col min="8206" max="8448" width="8.77734375" style="1"/>
    <col min="8449" max="8449" width="11.88671875" style="1" customWidth="1"/>
    <col min="8450" max="8450" width="9" style="1" customWidth="1"/>
    <col min="8451" max="8451" width="6" style="1" customWidth="1"/>
    <col min="8452" max="8452" width="18.44140625" style="1" customWidth="1"/>
    <col min="8453" max="8453" width="20" style="1" customWidth="1"/>
    <col min="8454" max="8454" width="4.21875" style="1" customWidth="1"/>
    <col min="8455" max="8455" width="14.88671875" style="1" customWidth="1"/>
    <col min="8456" max="8456" width="2.5546875" style="1" customWidth="1"/>
    <col min="8457" max="8457" width="14.88671875" style="1" customWidth="1"/>
    <col min="8458" max="8458" width="14.44140625" style="1" customWidth="1"/>
    <col min="8459" max="8459" width="9.44140625" style="1" customWidth="1"/>
    <col min="8460" max="8460" width="8.77734375" style="1"/>
    <col min="8461" max="8461" width="25" style="1" customWidth="1"/>
    <col min="8462" max="8704" width="8.77734375" style="1"/>
    <col min="8705" max="8705" width="11.88671875" style="1" customWidth="1"/>
    <col min="8706" max="8706" width="9" style="1" customWidth="1"/>
    <col min="8707" max="8707" width="6" style="1" customWidth="1"/>
    <col min="8708" max="8708" width="18.44140625" style="1" customWidth="1"/>
    <col min="8709" max="8709" width="20" style="1" customWidth="1"/>
    <col min="8710" max="8710" width="4.21875" style="1" customWidth="1"/>
    <col min="8711" max="8711" width="14.88671875" style="1" customWidth="1"/>
    <col min="8712" max="8712" width="2.5546875" style="1" customWidth="1"/>
    <col min="8713" max="8713" width="14.88671875" style="1" customWidth="1"/>
    <col min="8714" max="8714" width="14.44140625" style="1" customWidth="1"/>
    <col min="8715" max="8715" width="9.44140625" style="1" customWidth="1"/>
    <col min="8716" max="8716" width="8.77734375" style="1"/>
    <col min="8717" max="8717" width="25" style="1" customWidth="1"/>
    <col min="8718" max="8960" width="8.77734375" style="1"/>
    <col min="8961" max="8961" width="11.88671875" style="1" customWidth="1"/>
    <col min="8962" max="8962" width="9" style="1" customWidth="1"/>
    <col min="8963" max="8963" width="6" style="1" customWidth="1"/>
    <col min="8964" max="8964" width="18.44140625" style="1" customWidth="1"/>
    <col min="8965" max="8965" width="20" style="1" customWidth="1"/>
    <col min="8966" max="8966" width="4.21875" style="1" customWidth="1"/>
    <col min="8967" max="8967" width="14.88671875" style="1" customWidth="1"/>
    <col min="8968" max="8968" width="2.5546875" style="1" customWidth="1"/>
    <col min="8969" max="8969" width="14.88671875" style="1" customWidth="1"/>
    <col min="8970" max="8970" width="14.44140625" style="1" customWidth="1"/>
    <col min="8971" max="8971" width="9.44140625" style="1" customWidth="1"/>
    <col min="8972" max="8972" width="8.77734375" style="1"/>
    <col min="8973" max="8973" width="25" style="1" customWidth="1"/>
    <col min="8974" max="9216" width="8.77734375" style="1"/>
    <col min="9217" max="9217" width="11.88671875" style="1" customWidth="1"/>
    <col min="9218" max="9218" width="9" style="1" customWidth="1"/>
    <col min="9219" max="9219" width="6" style="1" customWidth="1"/>
    <col min="9220" max="9220" width="18.44140625" style="1" customWidth="1"/>
    <col min="9221" max="9221" width="20" style="1" customWidth="1"/>
    <col min="9222" max="9222" width="4.21875" style="1" customWidth="1"/>
    <col min="9223" max="9223" width="14.88671875" style="1" customWidth="1"/>
    <col min="9224" max="9224" width="2.5546875" style="1" customWidth="1"/>
    <col min="9225" max="9225" width="14.88671875" style="1" customWidth="1"/>
    <col min="9226" max="9226" width="14.44140625" style="1" customWidth="1"/>
    <col min="9227" max="9227" width="9.44140625" style="1" customWidth="1"/>
    <col min="9228" max="9228" width="8.77734375" style="1"/>
    <col min="9229" max="9229" width="25" style="1" customWidth="1"/>
    <col min="9230" max="9472" width="8.77734375" style="1"/>
    <col min="9473" max="9473" width="11.88671875" style="1" customWidth="1"/>
    <col min="9474" max="9474" width="9" style="1" customWidth="1"/>
    <col min="9475" max="9475" width="6" style="1" customWidth="1"/>
    <col min="9476" max="9476" width="18.44140625" style="1" customWidth="1"/>
    <col min="9477" max="9477" width="20" style="1" customWidth="1"/>
    <col min="9478" max="9478" width="4.21875" style="1" customWidth="1"/>
    <col min="9479" max="9479" width="14.88671875" style="1" customWidth="1"/>
    <col min="9480" max="9480" width="2.5546875" style="1" customWidth="1"/>
    <col min="9481" max="9481" width="14.88671875" style="1" customWidth="1"/>
    <col min="9482" max="9482" width="14.44140625" style="1" customWidth="1"/>
    <col min="9483" max="9483" width="9.44140625" style="1" customWidth="1"/>
    <col min="9484" max="9484" width="8.77734375" style="1"/>
    <col min="9485" max="9485" width="25" style="1" customWidth="1"/>
    <col min="9486" max="9728" width="8.77734375" style="1"/>
    <col min="9729" max="9729" width="11.88671875" style="1" customWidth="1"/>
    <col min="9730" max="9730" width="9" style="1" customWidth="1"/>
    <col min="9731" max="9731" width="6" style="1" customWidth="1"/>
    <col min="9732" max="9732" width="18.44140625" style="1" customWidth="1"/>
    <col min="9733" max="9733" width="20" style="1" customWidth="1"/>
    <col min="9734" max="9734" width="4.21875" style="1" customWidth="1"/>
    <col min="9735" max="9735" width="14.88671875" style="1" customWidth="1"/>
    <col min="9736" max="9736" width="2.5546875" style="1" customWidth="1"/>
    <col min="9737" max="9737" width="14.88671875" style="1" customWidth="1"/>
    <col min="9738" max="9738" width="14.44140625" style="1" customWidth="1"/>
    <col min="9739" max="9739" width="9.44140625" style="1" customWidth="1"/>
    <col min="9740" max="9740" width="8.77734375" style="1"/>
    <col min="9741" max="9741" width="25" style="1" customWidth="1"/>
    <col min="9742" max="9984" width="8.77734375" style="1"/>
    <col min="9985" max="9985" width="11.88671875" style="1" customWidth="1"/>
    <col min="9986" max="9986" width="9" style="1" customWidth="1"/>
    <col min="9987" max="9987" width="6" style="1" customWidth="1"/>
    <col min="9988" max="9988" width="18.44140625" style="1" customWidth="1"/>
    <col min="9989" max="9989" width="20" style="1" customWidth="1"/>
    <col min="9990" max="9990" width="4.21875" style="1" customWidth="1"/>
    <col min="9991" max="9991" width="14.88671875" style="1" customWidth="1"/>
    <col min="9992" max="9992" width="2.5546875" style="1" customWidth="1"/>
    <col min="9993" max="9993" width="14.88671875" style="1" customWidth="1"/>
    <col min="9994" max="9994" width="14.44140625" style="1" customWidth="1"/>
    <col min="9995" max="9995" width="9.44140625" style="1" customWidth="1"/>
    <col min="9996" max="9996" width="8.77734375" style="1"/>
    <col min="9997" max="9997" width="25" style="1" customWidth="1"/>
    <col min="9998" max="10240" width="8.77734375" style="1"/>
    <col min="10241" max="10241" width="11.88671875" style="1" customWidth="1"/>
    <col min="10242" max="10242" width="9" style="1" customWidth="1"/>
    <col min="10243" max="10243" width="6" style="1" customWidth="1"/>
    <col min="10244" max="10244" width="18.44140625" style="1" customWidth="1"/>
    <col min="10245" max="10245" width="20" style="1" customWidth="1"/>
    <col min="10246" max="10246" width="4.21875" style="1" customWidth="1"/>
    <col min="10247" max="10247" width="14.88671875" style="1" customWidth="1"/>
    <col min="10248" max="10248" width="2.5546875" style="1" customWidth="1"/>
    <col min="10249" max="10249" width="14.88671875" style="1" customWidth="1"/>
    <col min="10250" max="10250" width="14.44140625" style="1" customWidth="1"/>
    <col min="10251" max="10251" width="9.44140625" style="1" customWidth="1"/>
    <col min="10252" max="10252" width="8.77734375" style="1"/>
    <col min="10253" max="10253" width="25" style="1" customWidth="1"/>
    <col min="10254" max="10496" width="8.77734375" style="1"/>
    <col min="10497" max="10497" width="11.88671875" style="1" customWidth="1"/>
    <col min="10498" max="10498" width="9" style="1" customWidth="1"/>
    <col min="10499" max="10499" width="6" style="1" customWidth="1"/>
    <col min="10500" max="10500" width="18.44140625" style="1" customWidth="1"/>
    <col min="10501" max="10501" width="20" style="1" customWidth="1"/>
    <col min="10502" max="10502" width="4.21875" style="1" customWidth="1"/>
    <col min="10503" max="10503" width="14.88671875" style="1" customWidth="1"/>
    <col min="10504" max="10504" width="2.5546875" style="1" customWidth="1"/>
    <col min="10505" max="10505" width="14.88671875" style="1" customWidth="1"/>
    <col min="10506" max="10506" width="14.44140625" style="1" customWidth="1"/>
    <col min="10507" max="10507" width="9.44140625" style="1" customWidth="1"/>
    <col min="10508" max="10508" width="8.77734375" style="1"/>
    <col min="10509" max="10509" width="25" style="1" customWidth="1"/>
    <col min="10510" max="10752" width="8.77734375" style="1"/>
    <col min="10753" max="10753" width="11.88671875" style="1" customWidth="1"/>
    <col min="10754" max="10754" width="9" style="1" customWidth="1"/>
    <col min="10755" max="10755" width="6" style="1" customWidth="1"/>
    <col min="10756" max="10756" width="18.44140625" style="1" customWidth="1"/>
    <col min="10757" max="10757" width="20" style="1" customWidth="1"/>
    <col min="10758" max="10758" width="4.21875" style="1" customWidth="1"/>
    <col min="10759" max="10759" width="14.88671875" style="1" customWidth="1"/>
    <col min="10760" max="10760" width="2.5546875" style="1" customWidth="1"/>
    <col min="10761" max="10761" width="14.88671875" style="1" customWidth="1"/>
    <col min="10762" max="10762" width="14.44140625" style="1" customWidth="1"/>
    <col min="10763" max="10763" width="9.44140625" style="1" customWidth="1"/>
    <col min="10764" max="10764" width="8.77734375" style="1"/>
    <col min="10765" max="10765" width="25" style="1" customWidth="1"/>
    <col min="10766" max="11008" width="8.77734375" style="1"/>
    <col min="11009" max="11009" width="11.88671875" style="1" customWidth="1"/>
    <col min="11010" max="11010" width="9" style="1" customWidth="1"/>
    <col min="11011" max="11011" width="6" style="1" customWidth="1"/>
    <col min="11012" max="11012" width="18.44140625" style="1" customWidth="1"/>
    <col min="11013" max="11013" width="20" style="1" customWidth="1"/>
    <col min="11014" max="11014" width="4.21875" style="1" customWidth="1"/>
    <col min="11015" max="11015" width="14.88671875" style="1" customWidth="1"/>
    <col min="11016" max="11016" width="2.5546875" style="1" customWidth="1"/>
    <col min="11017" max="11017" width="14.88671875" style="1" customWidth="1"/>
    <col min="11018" max="11018" width="14.44140625" style="1" customWidth="1"/>
    <col min="11019" max="11019" width="9.44140625" style="1" customWidth="1"/>
    <col min="11020" max="11020" width="8.77734375" style="1"/>
    <col min="11021" max="11021" width="25" style="1" customWidth="1"/>
    <col min="11022" max="11264" width="8.77734375" style="1"/>
    <col min="11265" max="11265" width="11.88671875" style="1" customWidth="1"/>
    <col min="11266" max="11266" width="9" style="1" customWidth="1"/>
    <col min="11267" max="11267" width="6" style="1" customWidth="1"/>
    <col min="11268" max="11268" width="18.44140625" style="1" customWidth="1"/>
    <col min="11269" max="11269" width="20" style="1" customWidth="1"/>
    <col min="11270" max="11270" width="4.21875" style="1" customWidth="1"/>
    <col min="11271" max="11271" width="14.88671875" style="1" customWidth="1"/>
    <col min="11272" max="11272" width="2.5546875" style="1" customWidth="1"/>
    <col min="11273" max="11273" width="14.88671875" style="1" customWidth="1"/>
    <col min="11274" max="11274" width="14.44140625" style="1" customWidth="1"/>
    <col min="11275" max="11275" width="9.44140625" style="1" customWidth="1"/>
    <col min="11276" max="11276" width="8.77734375" style="1"/>
    <col min="11277" max="11277" width="25" style="1" customWidth="1"/>
    <col min="11278" max="11520" width="8.77734375" style="1"/>
    <col min="11521" max="11521" width="11.88671875" style="1" customWidth="1"/>
    <col min="11522" max="11522" width="9" style="1" customWidth="1"/>
    <col min="11523" max="11523" width="6" style="1" customWidth="1"/>
    <col min="11524" max="11524" width="18.44140625" style="1" customWidth="1"/>
    <col min="11525" max="11525" width="20" style="1" customWidth="1"/>
    <col min="11526" max="11526" width="4.21875" style="1" customWidth="1"/>
    <col min="11527" max="11527" width="14.88671875" style="1" customWidth="1"/>
    <col min="11528" max="11528" width="2.5546875" style="1" customWidth="1"/>
    <col min="11529" max="11529" width="14.88671875" style="1" customWidth="1"/>
    <col min="11530" max="11530" width="14.44140625" style="1" customWidth="1"/>
    <col min="11531" max="11531" width="9.44140625" style="1" customWidth="1"/>
    <col min="11532" max="11532" width="8.77734375" style="1"/>
    <col min="11533" max="11533" width="25" style="1" customWidth="1"/>
    <col min="11534" max="11776" width="8.77734375" style="1"/>
    <col min="11777" max="11777" width="11.88671875" style="1" customWidth="1"/>
    <col min="11778" max="11778" width="9" style="1" customWidth="1"/>
    <col min="11779" max="11779" width="6" style="1" customWidth="1"/>
    <col min="11780" max="11780" width="18.44140625" style="1" customWidth="1"/>
    <col min="11781" max="11781" width="20" style="1" customWidth="1"/>
    <col min="11782" max="11782" width="4.21875" style="1" customWidth="1"/>
    <col min="11783" max="11783" width="14.88671875" style="1" customWidth="1"/>
    <col min="11784" max="11784" width="2.5546875" style="1" customWidth="1"/>
    <col min="11785" max="11785" width="14.88671875" style="1" customWidth="1"/>
    <col min="11786" max="11786" width="14.44140625" style="1" customWidth="1"/>
    <col min="11787" max="11787" width="9.44140625" style="1" customWidth="1"/>
    <col min="11788" max="11788" width="8.77734375" style="1"/>
    <col min="11789" max="11789" width="25" style="1" customWidth="1"/>
    <col min="11790" max="12032" width="8.77734375" style="1"/>
    <col min="12033" max="12033" width="11.88671875" style="1" customWidth="1"/>
    <col min="12034" max="12034" width="9" style="1" customWidth="1"/>
    <col min="12035" max="12035" width="6" style="1" customWidth="1"/>
    <col min="12036" max="12036" width="18.44140625" style="1" customWidth="1"/>
    <col min="12037" max="12037" width="20" style="1" customWidth="1"/>
    <col min="12038" max="12038" width="4.21875" style="1" customWidth="1"/>
    <col min="12039" max="12039" width="14.88671875" style="1" customWidth="1"/>
    <col min="12040" max="12040" width="2.5546875" style="1" customWidth="1"/>
    <col min="12041" max="12041" width="14.88671875" style="1" customWidth="1"/>
    <col min="12042" max="12042" width="14.44140625" style="1" customWidth="1"/>
    <col min="12043" max="12043" width="9.44140625" style="1" customWidth="1"/>
    <col min="12044" max="12044" width="8.77734375" style="1"/>
    <col min="12045" max="12045" width="25" style="1" customWidth="1"/>
    <col min="12046" max="12288" width="8.77734375" style="1"/>
    <col min="12289" max="12289" width="11.88671875" style="1" customWidth="1"/>
    <col min="12290" max="12290" width="9" style="1" customWidth="1"/>
    <col min="12291" max="12291" width="6" style="1" customWidth="1"/>
    <col min="12292" max="12292" width="18.44140625" style="1" customWidth="1"/>
    <col min="12293" max="12293" width="20" style="1" customWidth="1"/>
    <col min="12294" max="12294" width="4.21875" style="1" customWidth="1"/>
    <col min="12295" max="12295" width="14.88671875" style="1" customWidth="1"/>
    <col min="12296" max="12296" width="2.5546875" style="1" customWidth="1"/>
    <col min="12297" max="12297" width="14.88671875" style="1" customWidth="1"/>
    <col min="12298" max="12298" width="14.44140625" style="1" customWidth="1"/>
    <col min="12299" max="12299" width="9.44140625" style="1" customWidth="1"/>
    <col min="12300" max="12300" width="8.77734375" style="1"/>
    <col min="12301" max="12301" width="25" style="1" customWidth="1"/>
    <col min="12302" max="12544" width="8.77734375" style="1"/>
    <col min="12545" max="12545" width="11.88671875" style="1" customWidth="1"/>
    <col min="12546" max="12546" width="9" style="1" customWidth="1"/>
    <col min="12547" max="12547" width="6" style="1" customWidth="1"/>
    <col min="12548" max="12548" width="18.44140625" style="1" customWidth="1"/>
    <col min="12549" max="12549" width="20" style="1" customWidth="1"/>
    <col min="12550" max="12550" width="4.21875" style="1" customWidth="1"/>
    <col min="12551" max="12551" width="14.88671875" style="1" customWidth="1"/>
    <col min="12552" max="12552" width="2.5546875" style="1" customWidth="1"/>
    <col min="12553" max="12553" width="14.88671875" style="1" customWidth="1"/>
    <col min="12554" max="12554" width="14.44140625" style="1" customWidth="1"/>
    <col min="12555" max="12555" width="9.44140625" style="1" customWidth="1"/>
    <col min="12556" max="12556" width="8.77734375" style="1"/>
    <col min="12557" max="12557" width="25" style="1" customWidth="1"/>
    <col min="12558" max="12800" width="8.77734375" style="1"/>
    <col min="12801" max="12801" width="11.88671875" style="1" customWidth="1"/>
    <col min="12802" max="12802" width="9" style="1" customWidth="1"/>
    <col min="12803" max="12803" width="6" style="1" customWidth="1"/>
    <col min="12804" max="12804" width="18.44140625" style="1" customWidth="1"/>
    <col min="12805" max="12805" width="20" style="1" customWidth="1"/>
    <col min="12806" max="12806" width="4.21875" style="1" customWidth="1"/>
    <col min="12807" max="12807" width="14.88671875" style="1" customWidth="1"/>
    <col min="12808" max="12808" width="2.5546875" style="1" customWidth="1"/>
    <col min="12809" max="12809" width="14.88671875" style="1" customWidth="1"/>
    <col min="12810" max="12810" width="14.44140625" style="1" customWidth="1"/>
    <col min="12811" max="12811" width="9.44140625" style="1" customWidth="1"/>
    <col min="12812" max="12812" width="8.77734375" style="1"/>
    <col min="12813" max="12813" width="25" style="1" customWidth="1"/>
    <col min="12814" max="13056" width="8.77734375" style="1"/>
    <col min="13057" max="13057" width="11.88671875" style="1" customWidth="1"/>
    <col min="13058" max="13058" width="9" style="1" customWidth="1"/>
    <col min="13059" max="13059" width="6" style="1" customWidth="1"/>
    <col min="13060" max="13060" width="18.44140625" style="1" customWidth="1"/>
    <col min="13061" max="13061" width="20" style="1" customWidth="1"/>
    <col min="13062" max="13062" width="4.21875" style="1" customWidth="1"/>
    <col min="13063" max="13063" width="14.88671875" style="1" customWidth="1"/>
    <col min="13064" max="13064" width="2.5546875" style="1" customWidth="1"/>
    <col min="13065" max="13065" width="14.88671875" style="1" customWidth="1"/>
    <col min="13066" max="13066" width="14.44140625" style="1" customWidth="1"/>
    <col min="13067" max="13067" width="9.44140625" style="1" customWidth="1"/>
    <col min="13068" max="13068" width="8.77734375" style="1"/>
    <col min="13069" max="13069" width="25" style="1" customWidth="1"/>
    <col min="13070" max="13312" width="8.77734375" style="1"/>
    <col min="13313" max="13313" width="11.88671875" style="1" customWidth="1"/>
    <col min="13314" max="13314" width="9" style="1" customWidth="1"/>
    <col min="13315" max="13315" width="6" style="1" customWidth="1"/>
    <col min="13316" max="13316" width="18.44140625" style="1" customWidth="1"/>
    <col min="13317" max="13317" width="20" style="1" customWidth="1"/>
    <col min="13318" max="13318" width="4.21875" style="1" customWidth="1"/>
    <col min="13319" max="13319" width="14.88671875" style="1" customWidth="1"/>
    <col min="13320" max="13320" width="2.5546875" style="1" customWidth="1"/>
    <col min="13321" max="13321" width="14.88671875" style="1" customWidth="1"/>
    <col min="13322" max="13322" width="14.44140625" style="1" customWidth="1"/>
    <col min="13323" max="13323" width="9.44140625" style="1" customWidth="1"/>
    <col min="13324" max="13324" width="8.77734375" style="1"/>
    <col min="13325" max="13325" width="25" style="1" customWidth="1"/>
    <col min="13326" max="13568" width="8.77734375" style="1"/>
    <col min="13569" max="13569" width="11.88671875" style="1" customWidth="1"/>
    <col min="13570" max="13570" width="9" style="1" customWidth="1"/>
    <col min="13571" max="13571" width="6" style="1" customWidth="1"/>
    <col min="13572" max="13572" width="18.44140625" style="1" customWidth="1"/>
    <col min="13573" max="13573" width="20" style="1" customWidth="1"/>
    <col min="13574" max="13574" width="4.21875" style="1" customWidth="1"/>
    <col min="13575" max="13575" width="14.88671875" style="1" customWidth="1"/>
    <col min="13576" max="13576" width="2.5546875" style="1" customWidth="1"/>
    <col min="13577" max="13577" width="14.88671875" style="1" customWidth="1"/>
    <col min="13578" max="13578" width="14.44140625" style="1" customWidth="1"/>
    <col min="13579" max="13579" width="9.44140625" style="1" customWidth="1"/>
    <col min="13580" max="13580" width="8.77734375" style="1"/>
    <col min="13581" max="13581" width="25" style="1" customWidth="1"/>
    <col min="13582" max="13824" width="8.77734375" style="1"/>
    <col min="13825" max="13825" width="11.88671875" style="1" customWidth="1"/>
    <col min="13826" max="13826" width="9" style="1" customWidth="1"/>
    <col min="13827" max="13827" width="6" style="1" customWidth="1"/>
    <col min="13828" max="13828" width="18.44140625" style="1" customWidth="1"/>
    <col min="13829" max="13829" width="20" style="1" customWidth="1"/>
    <col min="13830" max="13830" width="4.21875" style="1" customWidth="1"/>
    <col min="13831" max="13831" width="14.88671875" style="1" customWidth="1"/>
    <col min="13832" max="13832" width="2.5546875" style="1" customWidth="1"/>
    <col min="13833" max="13833" width="14.88671875" style="1" customWidth="1"/>
    <col min="13834" max="13834" width="14.44140625" style="1" customWidth="1"/>
    <col min="13835" max="13835" width="9.44140625" style="1" customWidth="1"/>
    <col min="13836" max="13836" width="8.77734375" style="1"/>
    <col min="13837" max="13837" width="25" style="1" customWidth="1"/>
    <col min="13838" max="14080" width="8.77734375" style="1"/>
    <col min="14081" max="14081" width="11.88671875" style="1" customWidth="1"/>
    <col min="14082" max="14082" width="9" style="1" customWidth="1"/>
    <col min="14083" max="14083" width="6" style="1" customWidth="1"/>
    <col min="14084" max="14084" width="18.44140625" style="1" customWidth="1"/>
    <col min="14085" max="14085" width="20" style="1" customWidth="1"/>
    <col min="14086" max="14086" width="4.21875" style="1" customWidth="1"/>
    <col min="14087" max="14087" width="14.88671875" style="1" customWidth="1"/>
    <col min="14088" max="14088" width="2.5546875" style="1" customWidth="1"/>
    <col min="14089" max="14089" width="14.88671875" style="1" customWidth="1"/>
    <col min="14090" max="14090" width="14.44140625" style="1" customWidth="1"/>
    <col min="14091" max="14091" width="9.44140625" style="1" customWidth="1"/>
    <col min="14092" max="14092" width="8.77734375" style="1"/>
    <col min="14093" max="14093" width="25" style="1" customWidth="1"/>
    <col min="14094" max="14336" width="8.77734375" style="1"/>
    <col min="14337" max="14337" width="11.88671875" style="1" customWidth="1"/>
    <col min="14338" max="14338" width="9" style="1" customWidth="1"/>
    <col min="14339" max="14339" width="6" style="1" customWidth="1"/>
    <col min="14340" max="14340" width="18.44140625" style="1" customWidth="1"/>
    <col min="14341" max="14341" width="20" style="1" customWidth="1"/>
    <col min="14342" max="14342" width="4.21875" style="1" customWidth="1"/>
    <col min="14343" max="14343" width="14.88671875" style="1" customWidth="1"/>
    <col min="14344" max="14344" width="2.5546875" style="1" customWidth="1"/>
    <col min="14345" max="14345" width="14.88671875" style="1" customWidth="1"/>
    <col min="14346" max="14346" width="14.44140625" style="1" customWidth="1"/>
    <col min="14347" max="14347" width="9.44140625" style="1" customWidth="1"/>
    <col min="14348" max="14348" width="8.77734375" style="1"/>
    <col min="14349" max="14349" width="25" style="1" customWidth="1"/>
    <col min="14350" max="14592" width="8.77734375" style="1"/>
    <col min="14593" max="14593" width="11.88671875" style="1" customWidth="1"/>
    <col min="14594" max="14594" width="9" style="1" customWidth="1"/>
    <col min="14595" max="14595" width="6" style="1" customWidth="1"/>
    <col min="14596" max="14596" width="18.44140625" style="1" customWidth="1"/>
    <col min="14597" max="14597" width="20" style="1" customWidth="1"/>
    <col min="14598" max="14598" width="4.21875" style="1" customWidth="1"/>
    <col min="14599" max="14599" width="14.88671875" style="1" customWidth="1"/>
    <col min="14600" max="14600" width="2.5546875" style="1" customWidth="1"/>
    <col min="14601" max="14601" width="14.88671875" style="1" customWidth="1"/>
    <col min="14602" max="14602" width="14.44140625" style="1" customWidth="1"/>
    <col min="14603" max="14603" width="9.44140625" style="1" customWidth="1"/>
    <col min="14604" max="14604" width="8.77734375" style="1"/>
    <col min="14605" max="14605" width="25" style="1" customWidth="1"/>
    <col min="14606" max="14848" width="8.77734375" style="1"/>
    <col min="14849" max="14849" width="11.88671875" style="1" customWidth="1"/>
    <col min="14850" max="14850" width="9" style="1" customWidth="1"/>
    <col min="14851" max="14851" width="6" style="1" customWidth="1"/>
    <col min="14852" max="14852" width="18.44140625" style="1" customWidth="1"/>
    <col min="14853" max="14853" width="20" style="1" customWidth="1"/>
    <col min="14854" max="14854" width="4.21875" style="1" customWidth="1"/>
    <col min="14855" max="14855" width="14.88671875" style="1" customWidth="1"/>
    <col min="14856" max="14856" width="2.5546875" style="1" customWidth="1"/>
    <col min="14857" max="14857" width="14.88671875" style="1" customWidth="1"/>
    <col min="14858" max="14858" width="14.44140625" style="1" customWidth="1"/>
    <col min="14859" max="14859" width="9.44140625" style="1" customWidth="1"/>
    <col min="14860" max="14860" width="8.77734375" style="1"/>
    <col min="14861" max="14861" width="25" style="1" customWidth="1"/>
    <col min="14862" max="15104" width="8.77734375" style="1"/>
    <col min="15105" max="15105" width="11.88671875" style="1" customWidth="1"/>
    <col min="15106" max="15106" width="9" style="1" customWidth="1"/>
    <col min="15107" max="15107" width="6" style="1" customWidth="1"/>
    <col min="15108" max="15108" width="18.44140625" style="1" customWidth="1"/>
    <col min="15109" max="15109" width="20" style="1" customWidth="1"/>
    <col min="15110" max="15110" width="4.21875" style="1" customWidth="1"/>
    <col min="15111" max="15111" width="14.88671875" style="1" customWidth="1"/>
    <col min="15112" max="15112" width="2.5546875" style="1" customWidth="1"/>
    <col min="15113" max="15113" width="14.88671875" style="1" customWidth="1"/>
    <col min="15114" max="15114" width="14.44140625" style="1" customWidth="1"/>
    <col min="15115" max="15115" width="9.44140625" style="1" customWidth="1"/>
    <col min="15116" max="15116" width="8.77734375" style="1"/>
    <col min="15117" max="15117" width="25" style="1" customWidth="1"/>
    <col min="15118" max="15360" width="8.77734375" style="1"/>
    <col min="15361" max="15361" width="11.88671875" style="1" customWidth="1"/>
    <col min="15362" max="15362" width="9" style="1" customWidth="1"/>
    <col min="15363" max="15363" width="6" style="1" customWidth="1"/>
    <col min="15364" max="15364" width="18.44140625" style="1" customWidth="1"/>
    <col min="15365" max="15365" width="20" style="1" customWidth="1"/>
    <col min="15366" max="15366" width="4.21875" style="1" customWidth="1"/>
    <col min="15367" max="15367" width="14.88671875" style="1" customWidth="1"/>
    <col min="15368" max="15368" width="2.5546875" style="1" customWidth="1"/>
    <col min="15369" max="15369" width="14.88671875" style="1" customWidth="1"/>
    <col min="15370" max="15370" width="14.44140625" style="1" customWidth="1"/>
    <col min="15371" max="15371" width="9.44140625" style="1" customWidth="1"/>
    <col min="15372" max="15372" width="8.77734375" style="1"/>
    <col min="15373" max="15373" width="25" style="1" customWidth="1"/>
    <col min="15374" max="15616" width="8.77734375" style="1"/>
    <col min="15617" max="15617" width="11.88671875" style="1" customWidth="1"/>
    <col min="15618" max="15618" width="9" style="1" customWidth="1"/>
    <col min="15619" max="15619" width="6" style="1" customWidth="1"/>
    <col min="15620" max="15620" width="18.44140625" style="1" customWidth="1"/>
    <col min="15621" max="15621" width="20" style="1" customWidth="1"/>
    <col min="15622" max="15622" width="4.21875" style="1" customWidth="1"/>
    <col min="15623" max="15623" width="14.88671875" style="1" customWidth="1"/>
    <col min="15624" max="15624" width="2.5546875" style="1" customWidth="1"/>
    <col min="15625" max="15625" width="14.88671875" style="1" customWidth="1"/>
    <col min="15626" max="15626" width="14.44140625" style="1" customWidth="1"/>
    <col min="15627" max="15627" width="9.44140625" style="1" customWidth="1"/>
    <col min="15628" max="15628" width="8.77734375" style="1"/>
    <col min="15629" max="15629" width="25" style="1" customWidth="1"/>
    <col min="15630" max="15872" width="8.77734375" style="1"/>
    <col min="15873" max="15873" width="11.88671875" style="1" customWidth="1"/>
    <col min="15874" max="15874" width="9" style="1" customWidth="1"/>
    <col min="15875" max="15875" width="6" style="1" customWidth="1"/>
    <col min="15876" max="15876" width="18.44140625" style="1" customWidth="1"/>
    <col min="15877" max="15877" width="20" style="1" customWidth="1"/>
    <col min="15878" max="15878" width="4.21875" style="1" customWidth="1"/>
    <col min="15879" max="15879" width="14.88671875" style="1" customWidth="1"/>
    <col min="15880" max="15880" width="2.5546875" style="1" customWidth="1"/>
    <col min="15881" max="15881" width="14.88671875" style="1" customWidth="1"/>
    <col min="15882" max="15882" width="14.44140625" style="1" customWidth="1"/>
    <col min="15883" max="15883" width="9.44140625" style="1" customWidth="1"/>
    <col min="15884" max="15884" width="8.77734375" style="1"/>
    <col min="15885" max="15885" width="25" style="1" customWidth="1"/>
    <col min="15886" max="16128" width="8.77734375" style="1"/>
    <col min="16129" max="16129" width="11.88671875" style="1" customWidth="1"/>
    <col min="16130" max="16130" width="9" style="1" customWidth="1"/>
    <col min="16131" max="16131" width="6" style="1" customWidth="1"/>
    <col min="16132" max="16132" width="18.44140625" style="1" customWidth="1"/>
    <col min="16133" max="16133" width="20" style="1" customWidth="1"/>
    <col min="16134" max="16134" width="4.21875" style="1" customWidth="1"/>
    <col min="16135" max="16135" width="14.88671875" style="1" customWidth="1"/>
    <col min="16136" max="16136" width="2.5546875" style="1" customWidth="1"/>
    <col min="16137" max="16137" width="14.88671875" style="1" customWidth="1"/>
    <col min="16138" max="16138" width="14.44140625" style="1" customWidth="1"/>
    <col min="16139" max="16139" width="9.44140625" style="1" customWidth="1"/>
    <col min="16140" max="16140" width="8.77734375" style="1"/>
    <col min="16141" max="16141" width="25" style="1" customWidth="1"/>
    <col min="16142" max="16384" width="8.77734375" style="1"/>
  </cols>
  <sheetData>
    <row r="1" spans="1:10" s="108" customFormat="1" ht="26.1" customHeight="1">
      <c r="A1" s="143" t="s">
        <v>173</v>
      </c>
      <c r="B1" s="143"/>
      <c r="C1" s="143"/>
      <c r="D1" s="143"/>
      <c r="E1" s="143"/>
      <c r="F1" s="143"/>
    </row>
    <row r="2" spans="1:10" s="108" customFormat="1" ht="15.95" customHeight="1">
      <c r="A2" s="109"/>
      <c r="B2" s="109"/>
      <c r="C2" s="109"/>
      <c r="D2" s="110"/>
      <c r="E2" s="110"/>
      <c r="F2" s="110"/>
    </row>
    <row r="3" spans="1:10" s="108" customFormat="1" ht="15.95" customHeight="1">
      <c r="A3" s="156" t="s">
        <v>263</v>
      </c>
      <c r="B3" s="156"/>
      <c r="C3" s="156"/>
      <c r="D3" s="156"/>
      <c r="E3" s="156"/>
      <c r="F3" s="156"/>
    </row>
    <row r="4" spans="1:10" s="108" customFormat="1" ht="15.95" customHeight="1">
      <c r="A4" s="144" t="s">
        <v>174</v>
      </c>
      <c r="B4" s="145"/>
      <c r="C4" s="146"/>
      <c r="D4" s="150" t="s">
        <v>175</v>
      </c>
      <c r="E4" s="150" t="s">
        <v>176</v>
      </c>
      <c r="F4" s="150" t="s">
        <v>177</v>
      </c>
    </row>
    <row r="5" spans="1:10" s="108" customFormat="1" ht="15.95" customHeight="1">
      <c r="A5" s="147"/>
      <c r="B5" s="148"/>
      <c r="C5" s="149"/>
      <c r="D5" s="151"/>
      <c r="E5" s="151"/>
      <c r="F5" s="151"/>
    </row>
    <row r="6" spans="1:10" s="108" customFormat="1" ht="15.95" customHeight="1">
      <c r="A6" s="152" t="s">
        <v>178</v>
      </c>
      <c r="B6" s="152" t="s">
        <v>179</v>
      </c>
      <c r="C6" s="111" t="s">
        <v>180</v>
      </c>
      <c r="D6" s="112" t="s">
        <v>21</v>
      </c>
      <c r="E6" s="113">
        <f>을지!H8</f>
        <v>0</v>
      </c>
      <c r="F6" s="114" t="s">
        <v>21</v>
      </c>
      <c r="G6" s="115" t="s">
        <v>181</v>
      </c>
      <c r="I6" s="116">
        <f>E6</f>
        <v>0</v>
      </c>
    </row>
    <row r="7" spans="1:10" s="108" customFormat="1" ht="15.95" customHeight="1">
      <c r="A7" s="153"/>
      <c r="B7" s="153"/>
      <c r="C7" s="117" t="s">
        <v>182</v>
      </c>
      <c r="D7" s="118" t="s">
        <v>21</v>
      </c>
      <c r="E7" s="119">
        <f>ROUNDDOWN(SUMIF($G$6:$G$33,"A1",$E$6:$E$33)*J7,0)</f>
        <v>0</v>
      </c>
      <c r="F7" s="118" t="s">
        <v>21</v>
      </c>
      <c r="G7" s="115" t="s">
        <v>183</v>
      </c>
      <c r="I7" s="116">
        <f>E7</f>
        <v>0</v>
      </c>
    </row>
    <row r="8" spans="1:10" s="108" customFormat="1" ht="15.95" customHeight="1">
      <c r="A8" s="153"/>
      <c r="B8" s="153"/>
      <c r="C8" s="120" t="s">
        <v>184</v>
      </c>
      <c r="D8" s="121" t="s">
        <v>21</v>
      </c>
      <c r="E8" s="122"/>
      <c r="F8" s="121" t="s">
        <v>21</v>
      </c>
      <c r="G8" s="115" t="s">
        <v>185</v>
      </c>
      <c r="I8" s="116">
        <f>E8</f>
        <v>0</v>
      </c>
    </row>
    <row r="9" spans="1:10" s="108" customFormat="1" ht="15.95" customHeight="1">
      <c r="A9" s="153"/>
      <c r="B9" s="154"/>
      <c r="C9" s="123" t="s">
        <v>186</v>
      </c>
      <c r="D9" s="124" t="s">
        <v>21</v>
      </c>
      <c r="E9" s="125">
        <f>SUM(E6:E7)-ABS(SUMIF($G$6:$G$33,"A3",$E$6:$E$33))</f>
        <v>0</v>
      </c>
      <c r="F9" s="124" t="s">
        <v>21</v>
      </c>
      <c r="G9" s="115" t="s">
        <v>187</v>
      </c>
      <c r="I9" s="116">
        <f>E9</f>
        <v>0</v>
      </c>
    </row>
    <row r="10" spans="1:10" s="108" customFormat="1" ht="15.95" customHeight="1">
      <c r="A10" s="153"/>
      <c r="B10" s="152" t="s">
        <v>84</v>
      </c>
      <c r="C10" s="111" t="s">
        <v>188</v>
      </c>
      <c r="D10" s="112" t="s">
        <v>21</v>
      </c>
      <c r="E10" s="113">
        <f>을지!J8</f>
        <v>0</v>
      </c>
      <c r="F10" s="114" t="s">
        <v>21</v>
      </c>
      <c r="G10" s="115" t="s">
        <v>189</v>
      </c>
      <c r="I10" s="116">
        <f>E10</f>
        <v>0</v>
      </c>
    </row>
    <row r="11" spans="1:10" s="108" customFormat="1" ht="15.95" customHeight="1">
      <c r="A11" s="153"/>
      <c r="B11" s="153"/>
      <c r="C11" s="120" t="s">
        <v>190</v>
      </c>
      <c r="D11" s="126" t="str">
        <f>"직.노*"&amp;H11*100&amp;"%"</f>
        <v>직.노*7.9%</v>
      </c>
      <c r="E11" s="122">
        <f>ROUNDDOWN(SUMIF($G$6:$G$33,"B1",$E$6:$E$33)*J11,0)</f>
        <v>0</v>
      </c>
      <c r="F11" s="121" t="s">
        <v>21</v>
      </c>
      <c r="G11" s="115" t="s">
        <v>191</v>
      </c>
      <c r="H11" s="108">
        <v>7.9000000000000001E-2</v>
      </c>
      <c r="I11" s="116">
        <f>ROUNDDOWN(SUMIF($G$6:$G$33,"B1",$I$6:$I$33)*H11,0)</f>
        <v>0</v>
      </c>
      <c r="J11" s="127">
        <v>7.9000000000000001E-2</v>
      </c>
    </row>
    <row r="12" spans="1:10" s="108" customFormat="1" ht="15.95" customHeight="1">
      <c r="A12" s="153"/>
      <c r="B12" s="154"/>
      <c r="C12" s="123" t="s">
        <v>192</v>
      </c>
      <c r="D12" s="124" t="s">
        <v>21</v>
      </c>
      <c r="E12" s="125">
        <f>SUM(E10:E11)</f>
        <v>0</v>
      </c>
      <c r="F12" s="124" t="s">
        <v>21</v>
      </c>
      <c r="G12" s="115" t="s">
        <v>193</v>
      </c>
      <c r="I12" s="116">
        <f>E12</f>
        <v>0</v>
      </c>
    </row>
    <row r="13" spans="1:10" s="108" customFormat="1" ht="15.95" customHeight="1">
      <c r="A13" s="153"/>
      <c r="B13" s="152" t="s">
        <v>194</v>
      </c>
      <c r="C13" s="111" t="s">
        <v>195</v>
      </c>
      <c r="D13" s="112" t="s">
        <v>21</v>
      </c>
      <c r="E13" s="113"/>
      <c r="F13" s="114" t="s">
        <v>21</v>
      </c>
      <c r="G13" s="115" t="s">
        <v>196</v>
      </c>
      <c r="I13" s="116">
        <f>E13</f>
        <v>0</v>
      </c>
    </row>
    <row r="14" spans="1:10" s="108" customFormat="1" ht="15.95" customHeight="1">
      <c r="A14" s="153"/>
      <c r="B14" s="153"/>
      <c r="C14" s="117" t="s">
        <v>197</v>
      </c>
      <c r="D14" s="128" t="str">
        <f>"(노)*"&amp;H14*100&amp;"%"</f>
        <v>(노)*3.9%</v>
      </c>
      <c r="E14" s="119">
        <f>ROUNDDOWN((SUMIF($G$6:$G$33,"B",$E$6:$E$33))*J14,0)</f>
        <v>0</v>
      </c>
      <c r="F14" s="118" t="s">
        <v>21</v>
      </c>
      <c r="G14" s="115" t="s">
        <v>198</v>
      </c>
      <c r="H14" s="108">
        <v>3.9E-2</v>
      </c>
      <c r="I14" s="116">
        <f>ROUNDDOWN((SUMIF($G$6:$G$33,"B",$I$6:$I$33))*H14,0)</f>
        <v>0</v>
      </c>
      <c r="J14" s="127">
        <v>3.9E-2</v>
      </c>
    </row>
    <row r="15" spans="1:10" s="108" customFormat="1" ht="15.95" customHeight="1">
      <c r="A15" s="153"/>
      <c r="B15" s="153"/>
      <c r="C15" s="117" t="s">
        <v>199</v>
      </c>
      <c r="D15" s="128" t="str">
        <f>"(노)*"&amp;H15*100&amp;"%"</f>
        <v>(노)*0.87%</v>
      </c>
      <c r="E15" s="119">
        <f>ROUNDDOWN((SUMIF($G$6:$G$33,"B",$E$6:$E$33))*J15,0)</f>
        <v>0</v>
      </c>
      <c r="F15" s="118" t="s">
        <v>21</v>
      </c>
      <c r="G15" s="115" t="s">
        <v>200</v>
      </c>
      <c r="H15" s="108">
        <v>8.6999999999999994E-3</v>
      </c>
      <c r="I15" s="116">
        <f>ROUNDDOWN((SUMIF($G$6:$G$33,"B",$I$6:$I$33))*H15,0)</f>
        <v>0</v>
      </c>
      <c r="J15" s="127">
        <v>8.6999999999999994E-3</v>
      </c>
    </row>
    <row r="16" spans="1:10" s="108" customFormat="1" ht="15.95" customHeight="1">
      <c r="A16" s="153"/>
      <c r="B16" s="153"/>
      <c r="C16" s="117" t="s">
        <v>201</v>
      </c>
      <c r="D16" s="128" t="str">
        <f>"(직.노)*"&amp;H16*100&amp;"%"</f>
        <v>(직.노)*1.7%</v>
      </c>
      <c r="E16" s="119">
        <f>ROUNDDOWN((SUMIF($G$6:$G$33,"B1",$E$6:$E$33))*J16,0)</f>
        <v>0</v>
      </c>
      <c r="F16" s="118" t="s">
        <v>21</v>
      </c>
      <c r="G16" s="115" t="s">
        <v>202</v>
      </c>
      <c r="H16" s="108">
        <v>1.7000000000000001E-2</v>
      </c>
      <c r="I16" s="116">
        <f>ROUNDDOWN((SUMIF($G$6:$G$33,"B1",$I$6:$I$33))*H16,0)</f>
        <v>0</v>
      </c>
      <c r="J16" s="127">
        <v>1.7000000000000001E-2</v>
      </c>
    </row>
    <row r="17" spans="1:10" s="108" customFormat="1" ht="15.95" customHeight="1">
      <c r="A17" s="153"/>
      <c r="B17" s="153"/>
      <c r="C17" s="117" t="s">
        <v>203</v>
      </c>
      <c r="D17" s="128" t="str">
        <f>"(직.노)*"&amp;H17*100&amp;"%"</f>
        <v>(직.노)*2.49%</v>
      </c>
      <c r="E17" s="119">
        <f>ROUNDDOWN((SUMIF($G$6:$G$33,"B1",$E$6:$E$33))*J17,0)</f>
        <v>0</v>
      </c>
      <c r="F17" s="118" t="s">
        <v>21</v>
      </c>
      <c r="G17" s="115" t="s">
        <v>204</v>
      </c>
      <c r="H17" s="108">
        <v>2.4899999999999999E-2</v>
      </c>
      <c r="I17" s="116">
        <f>ROUNDDOWN((SUMIF($G$6:$G$33,"B1",$I$6:$I$33))*H17,0)</f>
        <v>0</v>
      </c>
      <c r="J17" s="127">
        <v>2.4899999999999999E-2</v>
      </c>
    </row>
    <row r="18" spans="1:10" s="108" customFormat="1" ht="15.95" customHeight="1">
      <c r="A18" s="153"/>
      <c r="B18" s="153"/>
      <c r="C18" s="117" t="s">
        <v>205</v>
      </c>
      <c r="D18" s="128" t="str">
        <f>"(건강보험료)*"&amp;H18*100&amp;"%"</f>
        <v>(건강보험료)*6.55%</v>
      </c>
      <c r="E18" s="119">
        <f>ROUNDDOWN((SUMIF($G$6:$G$33,"C12",$E$6:$E$33))*J18,0)</f>
        <v>0</v>
      </c>
      <c r="F18" s="118" t="s">
        <v>21</v>
      </c>
      <c r="G18" s="115" t="s">
        <v>206</v>
      </c>
      <c r="H18" s="108">
        <v>6.5500000000000003E-2</v>
      </c>
      <c r="I18" s="116">
        <f>ROUNDDOWN((SUMIF($G$6:$G$33,"C12",$I$6:$I$33))*H18,0)</f>
        <v>0</v>
      </c>
      <c r="J18" s="127">
        <v>6.5500000000000003E-2</v>
      </c>
    </row>
    <row r="19" spans="1:10" s="108" customFormat="1" ht="15.95" customHeight="1">
      <c r="A19" s="153"/>
      <c r="B19" s="153"/>
      <c r="C19" s="117" t="s">
        <v>207</v>
      </c>
      <c r="D19" s="118" t="s">
        <v>21</v>
      </c>
      <c r="E19" s="119">
        <f>ROUNDDOWN((SUMIF($G$6:$G$33,"B1",$E$6:$E$33))*J19,0)</f>
        <v>0</v>
      </c>
      <c r="F19" s="118"/>
      <c r="G19" s="115" t="s">
        <v>208</v>
      </c>
      <c r="I19" s="116">
        <f>ROUNDDOWN((SUMIF($G$6:$G$33,"B1",$I$6:$I$33))*H19,0)</f>
        <v>0</v>
      </c>
    </row>
    <row r="20" spans="1:10" s="108" customFormat="1" ht="15.95" customHeight="1">
      <c r="A20" s="153"/>
      <c r="B20" s="153"/>
      <c r="C20" s="117" t="s">
        <v>209</v>
      </c>
      <c r="D20" s="128" t="str">
        <f>"(재+직.노+관급/1.1)*"&amp;H20*100&amp;"%"&amp;" &lt; (재+직.노)*2.93%*1.2"</f>
        <v>(재+직.노+관급/1.1)*2.93% &lt; (재+직.노)*2.93%*1.2</v>
      </c>
      <c r="E20" s="119">
        <f>ROUNDDOWN((SUMIF($G$6:$G$33,"A",$E$6:$E$33)+SUMIF($G$6:$G$33,"B1",$E$6:$E$33)+SUMIF($G$6:$G$33,"J",$E$6:$E$33)/1.1)*J20,0)</f>
        <v>0</v>
      </c>
      <c r="F20" s="118" t="s">
        <v>262</v>
      </c>
      <c r="G20" s="115" t="s">
        <v>210</v>
      </c>
      <c r="H20" s="108">
        <v>2.93E-2</v>
      </c>
      <c r="I20" s="116">
        <f>ROUNDDOWN((SUMIF($G$6:$G$33,"A",$I$6:$I$33)+SUMIF($G$6:$G$33,"B1",$I$6:$I$33)+SUMIF($G$6:$G$33,"J",$I$6:$I$33)/1.1)*H20,0)</f>
        <v>0</v>
      </c>
      <c r="J20" s="127">
        <v>2.93E-2</v>
      </c>
    </row>
    <row r="21" spans="1:10" s="108" customFormat="1" ht="15.95" customHeight="1">
      <c r="A21" s="153"/>
      <c r="B21" s="153"/>
      <c r="C21" s="117" t="s">
        <v>211</v>
      </c>
      <c r="D21" s="128" t="str">
        <f>"(재+노)*"&amp;H21*100&amp;"%"</f>
        <v>(재+노)*4.8%</v>
      </c>
      <c r="E21" s="119">
        <f>ROUNDDOWN((SUMIF($G$6:$G$33,"A",$E$6:$E$33)+SUMIF($G$6:$G$33,"B",$E$6:$E$33))*J21,0)</f>
        <v>0</v>
      </c>
      <c r="F21" s="118" t="s">
        <v>21</v>
      </c>
      <c r="G21" s="115" t="s">
        <v>212</v>
      </c>
      <c r="H21" s="108">
        <v>4.8000000000000001E-2</v>
      </c>
      <c r="I21" s="116">
        <f>ROUNDDOWN((SUMIF($G$6:$G$33,"A",$I$6:$I$33)+SUMIF($G$6:$G$33,"B",$I$6:$I$33))*H21,0)</f>
        <v>0</v>
      </c>
      <c r="J21" s="127">
        <v>4.8000000000000001E-2</v>
      </c>
    </row>
    <row r="22" spans="1:10" s="108" customFormat="1" ht="15.95" customHeight="1">
      <c r="A22" s="153"/>
      <c r="B22" s="153"/>
      <c r="C22" s="117" t="s">
        <v>213</v>
      </c>
      <c r="D22" s="128" t="str">
        <f>"(재+직.노+기.경)*"&amp;H22*100&amp;"%"</f>
        <v>(재+직.노+기.경)*0.3%</v>
      </c>
      <c r="E22" s="119">
        <f>ROUNDDOWN((SUMIF($G$6:$G$33,"A",$E$6:$E$33)+SUMIF($G$6:$G$33,"B1",$E$6:$E$33)+SUMIF($G$6:$G$33,"C4",$E$6:$E$33))*J22,0)</f>
        <v>0</v>
      </c>
      <c r="F22" s="118" t="s">
        <v>214</v>
      </c>
      <c r="G22" s="115" t="s">
        <v>215</v>
      </c>
      <c r="H22" s="108">
        <v>3.0000000000000001E-3</v>
      </c>
      <c r="I22" s="116">
        <f>ROUNDDOWN((SUMIF($G$6:$G$33,"A",$I$6:$I$33)+SUMIF($G$6:$G$33,"B1",$I$6:$I$33)+SUMIF($G$6:$G$33,"C4",$I$6:$I$33))*H22,0)</f>
        <v>0</v>
      </c>
      <c r="J22" s="127">
        <v>3.0000000000000001E-3</v>
      </c>
    </row>
    <row r="23" spans="1:10" s="108" customFormat="1" ht="15.95" customHeight="1">
      <c r="A23" s="153"/>
      <c r="B23" s="153"/>
      <c r="C23" s="117" t="s">
        <v>216</v>
      </c>
      <c r="D23" s="128" t="str">
        <f>"(재+직.노+기.경)*"&amp;H23*100&amp;"%"</f>
        <v>(재+직.노+기.경)*0.081%</v>
      </c>
      <c r="E23" s="119">
        <f>ROUNDDOWN((SUMIF($G$6:$G$33,"A",$E$6:$E$33)+SUMIF($G$6:$G$33,"B1",$E$6:$E$33)+SUMIF($G$6:$G$33,"C4",$E$6:$E$33))*J23,0)</f>
        <v>0</v>
      </c>
      <c r="F23" s="118" t="s">
        <v>21</v>
      </c>
      <c r="G23" s="115" t="s">
        <v>217</v>
      </c>
      <c r="H23" s="108">
        <v>8.0999999999999996E-4</v>
      </c>
      <c r="I23" s="116">
        <f>ROUNDDOWN((SUMIF($G$6:$G$33,"A",$I$6:$I$33)+SUMIF($G$6:$G$33,"B1",$I$6:$I$33)+SUMIF($G$6:$G$33,"C4",$I$6:$I$33))*H23,0)</f>
        <v>0</v>
      </c>
      <c r="J23" s="127">
        <v>8.0999999999999996E-4</v>
      </c>
    </row>
    <row r="24" spans="1:10" s="108" customFormat="1" ht="15.95" customHeight="1">
      <c r="A24" s="153"/>
      <c r="B24" s="153"/>
      <c r="C24" s="120" t="s">
        <v>218</v>
      </c>
      <c r="D24" s="126" t="str">
        <f>"(재+직.노+기.경)*"&amp;H24*100&amp;"%"</f>
        <v>(재+직.노+기.경)*0.49%</v>
      </c>
      <c r="E24" s="122"/>
      <c r="F24" s="121"/>
      <c r="G24" s="115" t="s">
        <v>219</v>
      </c>
      <c r="H24" s="108">
        <v>4.8999999999999998E-3</v>
      </c>
      <c r="I24" s="116">
        <f>ROUNDDOWN((SUMIF($G$6:$G$33,"A",$I$6:$I$33)+SUMIF($G$6:$G$33,"B1",$I$6:$I$33)+SUMIF($G$6:$G$33,"C4",$I$6:$I$33))*H24,0)</f>
        <v>0</v>
      </c>
      <c r="J24" s="127">
        <v>4.8999999999999998E-3</v>
      </c>
    </row>
    <row r="25" spans="1:10" s="108" customFormat="1" ht="15.95" customHeight="1">
      <c r="A25" s="153"/>
      <c r="B25" s="154"/>
      <c r="C25" s="123" t="s">
        <v>192</v>
      </c>
      <c r="D25" s="124" t="s">
        <v>21</v>
      </c>
      <c r="E25" s="125">
        <f>SUM(E13:E24)</f>
        <v>0</v>
      </c>
      <c r="F25" s="124" t="s">
        <v>21</v>
      </c>
      <c r="G25" s="115" t="s">
        <v>220</v>
      </c>
      <c r="I25" s="116">
        <f>E25</f>
        <v>0</v>
      </c>
    </row>
    <row r="26" spans="1:10" s="108" customFormat="1" ht="15.95" customHeight="1">
      <c r="A26" s="154"/>
      <c r="B26" s="137" t="s">
        <v>221</v>
      </c>
      <c r="C26" s="139"/>
      <c r="D26" s="124" t="s">
        <v>21</v>
      </c>
      <c r="E26" s="125">
        <f>SUMIF($G$6:$G$33,"A",$E$6:$E$33)+SUMIF($G$6:$G$33,"B",$E$6:$E$33)+SUMIF($G$6:$G$33,"C",$E$6:$E$33)</f>
        <v>0</v>
      </c>
      <c r="F26" s="124" t="s">
        <v>21</v>
      </c>
      <c r="G26" s="115" t="s">
        <v>222</v>
      </c>
      <c r="I26" s="116">
        <f>E26</f>
        <v>0</v>
      </c>
    </row>
    <row r="27" spans="1:10" s="108" customFormat="1" ht="15.95" customHeight="1">
      <c r="A27" s="137" t="s">
        <v>223</v>
      </c>
      <c r="B27" s="138"/>
      <c r="C27" s="139"/>
      <c r="D27" s="129" t="str">
        <f>"(재+노+경)*"&amp;H27*100&amp;"%"</f>
        <v>(재+노+경)*5%</v>
      </c>
      <c r="E27" s="125">
        <f>ROUNDDOWN((SUMIF($G$6:$G$33,"A",$E$6:$E$33)+SUMIF($G$6:$G$33,"B",$E$6:$E$33)+SUMIF($G$6:$G$33,"C",$E$6:$E$33))*J27,0)</f>
        <v>0</v>
      </c>
      <c r="F27" s="124" t="s">
        <v>21</v>
      </c>
      <c r="G27" s="115" t="s">
        <v>224</v>
      </c>
      <c r="H27" s="108">
        <v>0.05</v>
      </c>
      <c r="I27" s="116">
        <f>ROUNDDOWN((SUMIF($G$6:$G$33,"A",$I$6:$I$33)+SUMIF($G$6:$G$33,"B",$I$6:$I$33)+SUMIF($G$6:$G$33,"C",$I$6:$I$33))*H27,0)</f>
        <v>0</v>
      </c>
      <c r="J27" s="130">
        <v>0.06</v>
      </c>
    </row>
    <row r="28" spans="1:10" s="108" customFormat="1" ht="15.95" customHeight="1">
      <c r="A28" s="137" t="s">
        <v>225</v>
      </c>
      <c r="B28" s="138"/>
      <c r="C28" s="139"/>
      <c r="D28" s="129" t="str">
        <f>"(노+경+일)*"&amp;H28*100&amp;"%"</f>
        <v>(노+경+일)*10%</v>
      </c>
      <c r="E28" s="125">
        <f>ROUNDDOWN(SUMIF($G$6:$G$33,"F",$E$6:$E$33)-SUMIF($G$6:$G$33,"L",$E$6:$E$33)-SUMIF($G$6:$G$33,"D",$E$6:$E$33)-SUMIF($G$6:$G$33,"X",$E$6:$E$33),0)</f>
        <v>0</v>
      </c>
      <c r="F28" s="124" t="s">
        <v>21</v>
      </c>
      <c r="G28" s="115" t="s">
        <v>226</v>
      </c>
      <c r="H28" s="108">
        <v>0.1</v>
      </c>
      <c r="I28" s="116">
        <f>ROUND((SUMIF($G$6:$G$33,"B",$I$6:$I$33)+SUMIF($G$6:$G$33,"C",$I$6:$I$33)+SUMIF($G$6:$G$33,"D",$I$6:$I$33))*H28, 0)+K28</f>
        <v>0</v>
      </c>
      <c r="J28" s="130">
        <v>0.1</v>
      </c>
    </row>
    <row r="29" spans="1:10" s="108" customFormat="1" ht="15.95" customHeight="1">
      <c r="A29" s="137" t="s">
        <v>227</v>
      </c>
      <c r="B29" s="138"/>
      <c r="C29" s="139"/>
      <c r="D29" s="124" t="s">
        <v>21</v>
      </c>
      <c r="E29" s="125"/>
      <c r="F29" s="124" t="s">
        <v>21</v>
      </c>
      <c r="G29" s="115" t="s">
        <v>228</v>
      </c>
      <c r="I29" s="116">
        <f>E29</f>
        <v>0</v>
      </c>
    </row>
    <row r="30" spans="1:10" s="108" customFormat="1" ht="15.95" customHeight="1">
      <c r="A30" s="137" t="s">
        <v>229</v>
      </c>
      <c r="B30" s="138"/>
      <c r="C30" s="139"/>
      <c r="D30" s="124" t="s">
        <v>21</v>
      </c>
      <c r="E30" s="125">
        <f>INT((SUMIF($G$6:$G$33,"Y",$E$6:$E$33)-SUMIF($G$6:$G$33,"H",$E$6:$E$33)))</f>
        <v>0</v>
      </c>
      <c r="F30" s="124" t="s">
        <v>21</v>
      </c>
      <c r="G30" s="115" t="s">
        <v>230</v>
      </c>
      <c r="I30" s="116">
        <f>SUM(I26:I29)</f>
        <v>0</v>
      </c>
    </row>
    <row r="31" spans="1:10" s="108" customFormat="1" ht="15.95" customHeight="1">
      <c r="A31" s="137" t="s">
        <v>231</v>
      </c>
      <c r="B31" s="138"/>
      <c r="C31" s="139"/>
      <c r="D31" s="129" t="str">
        <f>"(총원가)*"&amp;H31*100&amp;"%"</f>
        <v>(총원가)*10%</v>
      </c>
      <c r="E31" s="125">
        <f>ROUNDDOWN((SUMIF($G$6:$G$33,"Y",$E$6:$E$33))/11,0)</f>
        <v>0</v>
      </c>
      <c r="F31" s="124" t="s">
        <v>21</v>
      </c>
      <c r="G31" s="115" t="s">
        <v>232</v>
      </c>
      <c r="H31" s="108">
        <v>0.1</v>
      </c>
      <c r="I31" s="116">
        <f>ROUNDDOWN((SUMIF($G$6:$G$33,"F",$I$6:$I$33))*H31,0)</f>
        <v>0</v>
      </c>
      <c r="J31" s="130">
        <v>0.1</v>
      </c>
    </row>
    <row r="32" spans="1:10" s="108" customFormat="1" ht="15.95" customHeight="1">
      <c r="A32" s="140" t="s">
        <v>233</v>
      </c>
      <c r="B32" s="141"/>
      <c r="C32" s="142"/>
      <c r="D32" s="131" t="s">
        <v>21</v>
      </c>
      <c r="E32" s="132">
        <f>INT(I32/1000)*1000</f>
        <v>0</v>
      </c>
      <c r="F32" s="124" t="s">
        <v>21</v>
      </c>
      <c r="G32" s="115" t="s">
        <v>234</v>
      </c>
      <c r="I32" s="116">
        <f>ROUNDDOWN(SUMIF($G$6:$G$33,"F",$I$6:$I$33)+SUMIF($G$6:$G$33,"H",$I$6:$I$33),0)</f>
        <v>0</v>
      </c>
    </row>
    <row r="33" spans="1:6" s="108" customFormat="1" ht="15.95" customHeight="1">
      <c r="A33" s="109"/>
      <c r="B33" s="109"/>
      <c r="C33" s="109"/>
      <c r="D33" s="110"/>
      <c r="E33" s="110"/>
      <c r="F33" s="110"/>
    </row>
    <row r="34" spans="1:6" s="108" customFormat="1" ht="11.25">
      <c r="A34" s="133"/>
      <c r="B34" s="133"/>
      <c r="C34" s="133"/>
    </row>
    <row r="35" spans="1:6" s="108" customFormat="1" ht="11.25">
      <c r="A35" s="133"/>
      <c r="B35" s="133"/>
      <c r="C35" s="133"/>
    </row>
  </sheetData>
  <mergeCells count="17">
    <mergeCell ref="A27:C27"/>
    <mergeCell ref="A6:A26"/>
    <mergeCell ref="B6:B9"/>
    <mergeCell ref="B10:B12"/>
    <mergeCell ref="B13:B25"/>
    <mergeCell ref="B26:C26"/>
    <mergeCell ref="A1:F1"/>
    <mergeCell ref="A3:F3"/>
    <mergeCell ref="A4:C5"/>
    <mergeCell ref="D4:D5"/>
    <mergeCell ref="E4:E5"/>
    <mergeCell ref="F4:F5"/>
    <mergeCell ref="A28:C28"/>
    <mergeCell ref="A29:C29"/>
    <mergeCell ref="A30:C30"/>
    <mergeCell ref="A31:C31"/>
    <mergeCell ref="A32:C32"/>
  </mergeCells>
  <phoneticPr fontId="11" type="noConversion"/>
  <pageMargins left="0.32" right="0.23" top="0.55118110236220474" bottom="0.39370078740157483" header="0.31496062992125984" footer="0.19685039370078741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154"/>
  <sheetViews>
    <sheetView view="pageBreakPreview" zoomScale="80" zoomScaleNormal="77" zoomScaleSheetLayoutView="8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P147" sqref="P147"/>
    </sheetView>
  </sheetViews>
  <sheetFormatPr defaultColWidth="14.88671875" defaultRowHeight="24.4" customHeight="1"/>
  <cols>
    <col min="1" max="1" width="10" style="2" customWidth="1"/>
    <col min="2" max="2" width="7.21875" style="34" customWidth="1"/>
    <col min="3" max="3" width="31.6640625" style="7" customWidth="1"/>
    <col min="4" max="4" width="28.88671875" style="34" customWidth="1"/>
    <col min="5" max="5" width="6.33203125" style="34" customWidth="1"/>
    <col min="6" max="6" width="10.5546875" style="97" customWidth="1"/>
    <col min="7" max="7" width="15.21875" style="52" customWidth="1"/>
    <col min="8" max="13" width="15.109375" style="52" customWidth="1"/>
    <col min="14" max="14" width="16.21875" style="52" customWidth="1"/>
    <col min="15" max="15" width="10.6640625" style="34" customWidth="1"/>
    <col min="16" max="16384" width="14.88671875" style="2"/>
  </cols>
  <sheetData>
    <row r="1" spans="1:16" ht="24.4" customHeight="1">
      <c r="B1" s="3" t="s">
        <v>0</v>
      </c>
      <c r="C1" s="4" t="s">
        <v>1</v>
      </c>
      <c r="D1" s="3" t="s">
        <v>2</v>
      </c>
      <c r="E1" s="3" t="s">
        <v>4</v>
      </c>
      <c r="F1" s="95" t="s">
        <v>3</v>
      </c>
      <c r="G1" s="155" t="s">
        <v>17</v>
      </c>
      <c r="H1" s="155"/>
      <c r="I1" s="155" t="s">
        <v>18</v>
      </c>
      <c r="J1" s="155"/>
      <c r="K1" s="155" t="s">
        <v>22</v>
      </c>
      <c r="L1" s="155"/>
      <c r="M1" s="155" t="s">
        <v>16</v>
      </c>
      <c r="N1" s="155"/>
      <c r="O1" s="3" t="s">
        <v>5</v>
      </c>
    </row>
    <row r="2" spans="1:16" ht="24.4" customHeight="1">
      <c r="B2" s="3" t="s">
        <v>6</v>
      </c>
      <c r="C2" s="4" t="s">
        <v>19</v>
      </c>
      <c r="D2" s="3" t="s">
        <v>7</v>
      </c>
      <c r="E2" s="3" t="s">
        <v>9</v>
      </c>
      <c r="F2" s="95" t="s">
        <v>8</v>
      </c>
      <c r="G2" s="5" t="s">
        <v>10</v>
      </c>
      <c r="H2" s="5" t="s">
        <v>11</v>
      </c>
      <c r="I2" s="5" t="s">
        <v>10</v>
      </c>
      <c r="J2" s="5" t="s">
        <v>11</v>
      </c>
      <c r="K2" s="5" t="s">
        <v>10</v>
      </c>
      <c r="L2" s="5" t="s">
        <v>11</v>
      </c>
      <c r="M2" s="5" t="s">
        <v>10</v>
      </c>
      <c r="N2" s="5" t="s">
        <v>11</v>
      </c>
      <c r="O2" s="3" t="s">
        <v>12</v>
      </c>
    </row>
    <row r="3" spans="1:16" s="6" customFormat="1" ht="24.4" customHeight="1">
      <c r="B3" s="7"/>
      <c r="C3" s="8" t="s">
        <v>29</v>
      </c>
      <c r="D3" s="7"/>
      <c r="E3" s="9"/>
      <c r="F3" s="96"/>
      <c r="G3" s="10"/>
      <c r="H3" s="10"/>
      <c r="I3" s="10"/>
      <c r="J3" s="10"/>
      <c r="K3" s="10"/>
      <c r="L3" s="10"/>
      <c r="M3" s="10"/>
      <c r="N3" s="10"/>
      <c r="O3" s="7"/>
    </row>
    <row r="4" spans="1:16" s="6" customFormat="1" ht="24.4" customHeight="1">
      <c r="A4" s="6" t="s">
        <v>33</v>
      </c>
      <c r="B4" s="11" t="str">
        <f>B28</f>
        <v>A</v>
      </c>
      <c r="C4" s="12" t="str">
        <f>C28</f>
        <v>조명기기</v>
      </c>
      <c r="D4" s="13"/>
      <c r="E4" s="15" t="s">
        <v>23</v>
      </c>
      <c r="F4" s="16">
        <v>1</v>
      </c>
      <c r="G4" s="17"/>
      <c r="H4" s="17"/>
      <c r="I4" s="17"/>
      <c r="J4" s="17"/>
      <c r="K4" s="10"/>
      <c r="L4" s="17"/>
      <c r="M4" s="10"/>
      <c r="N4" s="17"/>
      <c r="O4" s="7"/>
      <c r="P4" s="10"/>
    </row>
    <row r="5" spans="1:16" s="6" customFormat="1" ht="24.4" customHeight="1">
      <c r="A5" s="6" t="s">
        <v>172</v>
      </c>
      <c r="B5" s="11" t="str">
        <f>B47</f>
        <v>B</v>
      </c>
      <c r="C5" s="12" t="str">
        <f>C47</f>
        <v>전기공사</v>
      </c>
      <c r="D5" s="13"/>
      <c r="E5" s="15" t="s">
        <v>23</v>
      </c>
      <c r="F5" s="16">
        <v>1</v>
      </c>
      <c r="G5" s="17"/>
      <c r="H5" s="17"/>
      <c r="I5" s="17"/>
      <c r="J5" s="17"/>
      <c r="K5" s="10"/>
      <c r="L5" s="17"/>
      <c r="M5" s="10"/>
      <c r="N5" s="17"/>
      <c r="O5" s="7"/>
      <c r="P5" s="10"/>
    </row>
    <row r="6" spans="1:16" s="6" customFormat="1" ht="24.4" customHeight="1">
      <c r="B6" s="11"/>
      <c r="C6" s="12"/>
      <c r="D6" s="13"/>
      <c r="E6" s="15"/>
      <c r="F6" s="16"/>
      <c r="G6" s="17"/>
      <c r="H6" s="17"/>
      <c r="I6" s="17"/>
      <c r="J6" s="17"/>
      <c r="K6" s="10"/>
      <c r="L6" s="17"/>
      <c r="M6" s="10"/>
      <c r="N6" s="17"/>
      <c r="O6" s="7"/>
      <c r="P6" s="10"/>
    </row>
    <row r="7" spans="1:16" s="6" customFormat="1" ht="24.4" customHeight="1">
      <c r="B7" s="20"/>
      <c r="C7" s="14"/>
      <c r="D7" s="14"/>
      <c r="E7" s="13"/>
      <c r="F7" s="16"/>
      <c r="G7" s="17"/>
      <c r="H7" s="17"/>
      <c r="I7" s="17"/>
      <c r="J7" s="17"/>
      <c r="K7" s="10"/>
      <c r="L7" s="17"/>
      <c r="M7" s="10"/>
      <c r="N7" s="17"/>
      <c r="O7" s="7"/>
      <c r="P7" s="10"/>
    </row>
    <row r="8" spans="1:16" s="30" customFormat="1" ht="24.4" customHeight="1">
      <c r="A8" s="21" t="s">
        <v>30</v>
      </c>
      <c r="B8" s="22"/>
      <c r="C8" s="23" t="s">
        <v>24</v>
      </c>
      <c r="D8" s="24"/>
      <c r="E8" s="23"/>
      <c r="F8" s="25"/>
      <c r="G8" s="26"/>
      <c r="H8" s="26"/>
      <c r="I8" s="26"/>
      <c r="J8" s="26"/>
      <c r="K8" s="27"/>
      <c r="L8" s="26"/>
      <c r="M8" s="27"/>
      <c r="N8" s="26"/>
      <c r="O8" s="28"/>
      <c r="P8" s="29"/>
    </row>
    <row r="9" spans="1:16" s="6" customFormat="1" ht="24.4" customHeight="1">
      <c r="B9" s="20"/>
      <c r="C9" s="14"/>
      <c r="D9" s="14"/>
      <c r="E9" s="13"/>
      <c r="F9" s="16"/>
      <c r="G9" s="17"/>
      <c r="H9" s="17"/>
      <c r="I9" s="17"/>
      <c r="J9" s="17"/>
      <c r="K9" s="10"/>
      <c r="L9" s="10"/>
      <c r="M9" s="10"/>
      <c r="N9" s="10"/>
      <c r="O9" s="7"/>
      <c r="P9" s="10"/>
    </row>
    <row r="10" spans="1:16" s="6" customFormat="1" ht="24.4" customHeight="1">
      <c r="B10" s="20"/>
      <c r="C10" s="14"/>
      <c r="D10" s="14"/>
      <c r="E10" s="13"/>
      <c r="F10" s="16"/>
      <c r="G10" s="17"/>
      <c r="H10" s="17"/>
      <c r="I10" s="17"/>
      <c r="J10" s="17"/>
      <c r="K10" s="10"/>
      <c r="L10" s="10"/>
      <c r="M10" s="10"/>
      <c r="N10" s="10"/>
      <c r="O10" s="7"/>
      <c r="P10" s="10"/>
    </row>
    <row r="11" spans="1:16" s="6" customFormat="1" ht="24.4" customHeight="1">
      <c r="B11" s="20"/>
      <c r="C11" s="14"/>
      <c r="D11" s="14"/>
      <c r="E11" s="13"/>
      <c r="F11" s="16"/>
      <c r="G11" s="17"/>
      <c r="H11" s="17"/>
      <c r="I11" s="17"/>
      <c r="J11" s="17"/>
      <c r="K11" s="10"/>
      <c r="L11" s="10"/>
      <c r="M11" s="10"/>
      <c r="N11" s="10"/>
      <c r="O11" s="7"/>
      <c r="P11" s="10"/>
    </row>
    <row r="12" spans="1:16" s="6" customFormat="1" ht="24.4" customHeight="1">
      <c r="B12" s="20"/>
      <c r="C12" s="14"/>
      <c r="D12" s="14"/>
      <c r="E12" s="13"/>
      <c r="F12" s="16"/>
      <c r="G12" s="17"/>
      <c r="H12" s="17"/>
      <c r="I12" s="17"/>
      <c r="J12" s="17"/>
      <c r="K12" s="10"/>
      <c r="L12" s="10"/>
      <c r="M12" s="10"/>
      <c r="N12" s="31"/>
      <c r="O12" s="7"/>
      <c r="P12" s="10"/>
    </row>
    <row r="13" spans="1:16" s="6" customFormat="1" ht="24.4" customHeight="1">
      <c r="B13" s="32"/>
      <c r="C13" s="7"/>
      <c r="D13" s="33"/>
      <c r="E13" s="34"/>
      <c r="F13" s="97"/>
      <c r="G13" s="10"/>
      <c r="H13" s="10"/>
      <c r="I13" s="10"/>
      <c r="J13" s="10"/>
      <c r="K13" s="10"/>
      <c r="L13" s="10"/>
      <c r="M13" s="10"/>
      <c r="N13" s="10"/>
      <c r="O13" s="7"/>
      <c r="P13" s="10"/>
    </row>
    <row r="14" spans="1:16" s="6" customFormat="1" ht="24.4" customHeight="1">
      <c r="B14" s="32"/>
      <c r="C14" s="7"/>
      <c r="D14" s="35"/>
      <c r="E14" s="34"/>
      <c r="F14" s="97"/>
      <c r="G14" s="10"/>
      <c r="H14" s="10"/>
      <c r="I14" s="10"/>
      <c r="J14" s="10"/>
      <c r="K14" s="10"/>
      <c r="L14" s="10"/>
      <c r="M14" s="10"/>
      <c r="N14" s="10"/>
      <c r="O14" s="7"/>
      <c r="P14" s="10"/>
    </row>
    <row r="15" spans="1:16" s="6" customFormat="1" ht="24.4" customHeight="1">
      <c r="B15" s="32"/>
      <c r="C15" s="7"/>
      <c r="D15" s="33"/>
      <c r="E15" s="34"/>
      <c r="F15" s="97"/>
      <c r="G15" s="10"/>
      <c r="H15" s="10"/>
      <c r="I15" s="10"/>
      <c r="J15" s="10"/>
      <c r="K15" s="10"/>
      <c r="L15" s="10"/>
      <c r="M15" s="10"/>
      <c r="N15" s="10"/>
      <c r="O15" s="7"/>
      <c r="P15" s="10"/>
    </row>
    <row r="16" spans="1:16" s="6" customFormat="1" ht="24.4" customHeight="1">
      <c r="B16" s="32"/>
      <c r="C16" s="7"/>
      <c r="D16" s="33"/>
      <c r="E16" s="34"/>
      <c r="F16" s="97"/>
      <c r="G16" s="10"/>
      <c r="H16" s="10"/>
      <c r="I16" s="10"/>
      <c r="J16" s="10"/>
      <c r="K16" s="10"/>
      <c r="L16" s="10"/>
      <c r="M16" s="10"/>
      <c r="N16" s="31"/>
      <c r="O16" s="7"/>
      <c r="P16" s="10"/>
    </row>
    <row r="17" spans="1:16" s="6" customFormat="1" ht="24.4" customHeight="1">
      <c r="B17" s="32"/>
      <c r="C17" s="7"/>
      <c r="D17" s="33"/>
      <c r="E17" s="34"/>
      <c r="F17" s="97"/>
      <c r="G17" s="10"/>
      <c r="H17" s="10"/>
      <c r="I17" s="10"/>
      <c r="J17" s="10"/>
      <c r="K17" s="10"/>
      <c r="L17" s="10"/>
      <c r="M17" s="10"/>
      <c r="N17" s="10"/>
      <c r="O17" s="7"/>
      <c r="P17" s="10"/>
    </row>
    <row r="18" spans="1:16" s="6" customFormat="1" ht="24.4" customHeight="1">
      <c r="B18" s="32"/>
      <c r="C18" s="7"/>
      <c r="D18" s="33"/>
      <c r="E18" s="34"/>
      <c r="F18" s="97"/>
      <c r="G18" s="10"/>
      <c r="H18" s="10"/>
      <c r="I18" s="10"/>
      <c r="J18" s="10"/>
      <c r="K18" s="10"/>
      <c r="L18" s="10"/>
      <c r="M18" s="10"/>
      <c r="N18" s="10"/>
      <c r="O18" s="7"/>
      <c r="P18" s="10"/>
    </row>
    <row r="19" spans="1:16" s="6" customFormat="1" ht="24.4" customHeight="1">
      <c r="B19" s="32"/>
      <c r="C19" s="7"/>
      <c r="D19" s="33"/>
      <c r="E19" s="34"/>
      <c r="F19" s="97"/>
      <c r="G19" s="10"/>
      <c r="H19" s="10"/>
      <c r="I19" s="10"/>
      <c r="J19" s="10"/>
      <c r="K19" s="10"/>
      <c r="L19" s="10"/>
      <c r="M19" s="10"/>
      <c r="N19" s="31"/>
      <c r="O19" s="7"/>
      <c r="P19" s="10"/>
    </row>
    <row r="20" spans="1:16" s="6" customFormat="1" ht="24.4" customHeight="1">
      <c r="B20" s="32"/>
      <c r="C20" s="7"/>
      <c r="D20" s="33"/>
      <c r="E20" s="34"/>
      <c r="F20" s="97"/>
      <c r="G20" s="10"/>
      <c r="H20" s="10"/>
      <c r="I20" s="10"/>
      <c r="J20" s="10"/>
      <c r="K20" s="10"/>
      <c r="L20" s="10"/>
      <c r="M20" s="10"/>
      <c r="N20" s="31"/>
      <c r="O20" s="7"/>
    </row>
    <row r="21" spans="1:16" s="6" customFormat="1" ht="24.4" customHeight="1">
      <c r="B21" s="32"/>
      <c r="C21" s="7"/>
      <c r="D21" s="33"/>
      <c r="E21" s="34"/>
      <c r="F21" s="97"/>
      <c r="G21" s="10"/>
      <c r="H21" s="10"/>
      <c r="I21" s="10"/>
      <c r="J21" s="10"/>
      <c r="K21" s="10"/>
      <c r="L21" s="10"/>
      <c r="M21" s="10"/>
      <c r="N21" s="31"/>
      <c r="O21" s="7"/>
    </row>
    <row r="22" spans="1:16" s="6" customFormat="1" ht="24.4" customHeight="1">
      <c r="B22" s="7"/>
      <c r="C22" s="7"/>
      <c r="D22" s="7"/>
      <c r="E22" s="9"/>
      <c r="F22" s="96"/>
      <c r="G22" s="10"/>
      <c r="H22" s="10"/>
      <c r="I22" s="10"/>
      <c r="J22" s="10"/>
      <c r="K22" s="10"/>
      <c r="L22" s="10"/>
      <c r="M22" s="10"/>
      <c r="N22" s="10"/>
      <c r="O22" s="7"/>
      <c r="P22" s="10"/>
    </row>
    <row r="23" spans="1:16" s="6" customFormat="1" ht="24.4" customHeight="1">
      <c r="B23" s="7"/>
      <c r="C23" s="7"/>
      <c r="D23" s="7"/>
      <c r="E23" s="9"/>
      <c r="F23" s="96"/>
      <c r="G23" s="10"/>
      <c r="H23" s="10"/>
      <c r="I23" s="10"/>
      <c r="J23" s="10"/>
      <c r="K23" s="10"/>
      <c r="L23" s="10"/>
      <c r="M23" s="10"/>
      <c r="N23" s="10"/>
      <c r="O23" s="7"/>
      <c r="P23" s="10"/>
    </row>
    <row r="24" spans="1:16" s="30" customFormat="1" ht="24.4" customHeight="1">
      <c r="A24" s="21"/>
      <c r="B24" s="28"/>
      <c r="C24" s="28" t="s">
        <v>20</v>
      </c>
      <c r="D24" s="28"/>
      <c r="E24" s="36"/>
      <c r="F24" s="98"/>
      <c r="G24" s="27"/>
      <c r="H24" s="27">
        <f>SUM(H13:H20)</f>
        <v>0</v>
      </c>
      <c r="I24" s="27"/>
      <c r="J24" s="27">
        <f>SUM(J13:J20)</f>
        <v>0</v>
      </c>
      <c r="K24" s="27"/>
      <c r="L24" s="27">
        <f>SUM(L13:L20)</f>
        <v>0</v>
      </c>
      <c r="M24" s="27"/>
      <c r="N24" s="27">
        <f>SUM(N13:N20)</f>
        <v>0</v>
      </c>
      <c r="O24" s="28"/>
      <c r="P24" s="29"/>
    </row>
    <row r="25" spans="1:16" s="37" customFormat="1" ht="24.4" customHeight="1">
      <c r="B25" s="38"/>
      <c r="C25" s="38"/>
      <c r="D25" s="38"/>
      <c r="E25" s="39"/>
      <c r="F25" s="99"/>
      <c r="G25" s="40"/>
      <c r="H25" s="40"/>
      <c r="I25" s="40"/>
      <c r="J25" s="40"/>
      <c r="K25" s="40"/>
      <c r="L25" s="40"/>
      <c r="M25" s="40"/>
      <c r="N25" s="40"/>
      <c r="O25" s="38"/>
      <c r="P25" s="40"/>
    </row>
    <row r="26" spans="1:16" s="37" customFormat="1" ht="24.4" customHeight="1">
      <c r="A26" s="41"/>
      <c r="B26" s="42"/>
      <c r="C26" s="42"/>
      <c r="D26" s="42"/>
      <c r="E26" s="43"/>
      <c r="F26" s="100"/>
      <c r="G26" s="44"/>
      <c r="H26" s="44"/>
      <c r="I26" s="44"/>
      <c r="J26" s="44"/>
      <c r="K26" s="44"/>
      <c r="L26" s="44"/>
      <c r="M26" s="44"/>
      <c r="N26" s="44">
        <f>N24+N8</f>
        <v>0</v>
      </c>
      <c r="O26" s="42"/>
      <c r="P26" s="40"/>
    </row>
    <row r="27" spans="1:16" ht="24.4" customHeight="1">
      <c r="B27" s="47"/>
      <c r="C27" s="48"/>
      <c r="D27" s="48"/>
      <c r="E27" s="49"/>
      <c r="F27" s="50"/>
      <c r="G27" s="51"/>
      <c r="H27" s="51"/>
      <c r="I27" s="51"/>
      <c r="J27" s="51"/>
    </row>
    <row r="28" spans="1:16" ht="24.4" customHeight="1">
      <c r="A28" s="2" t="s">
        <v>31</v>
      </c>
      <c r="B28" s="53" t="s">
        <v>260</v>
      </c>
      <c r="C28" s="54" t="s">
        <v>27</v>
      </c>
      <c r="D28" s="48"/>
      <c r="E28" s="49"/>
      <c r="F28" s="50"/>
      <c r="G28" s="51"/>
      <c r="H28" s="51"/>
      <c r="I28" s="51"/>
      <c r="J28" s="51"/>
    </row>
    <row r="29" spans="1:16" ht="24.4" customHeight="1">
      <c r="A29" s="2" t="s">
        <v>31</v>
      </c>
      <c r="B29" s="11" t="s">
        <v>243</v>
      </c>
      <c r="C29" s="18" t="s">
        <v>235</v>
      </c>
      <c r="D29" s="18" t="s">
        <v>236</v>
      </c>
      <c r="E29" s="15" t="s">
        <v>25</v>
      </c>
      <c r="F29" s="45">
        <v>27</v>
      </c>
      <c r="G29" s="19"/>
      <c r="H29" s="19"/>
      <c r="I29" s="19"/>
      <c r="J29" s="19"/>
      <c r="L29" s="10"/>
      <c r="M29" s="10"/>
      <c r="N29" s="10"/>
    </row>
    <row r="30" spans="1:16" ht="24.4" customHeight="1">
      <c r="A30" s="2" t="s">
        <v>31</v>
      </c>
      <c r="B30" s="11" t="s">
        <v>244</v>
      </c>
      <c r="C30" s="18" t="s">
        <v>235</v>
      </c>
      <c r="D30" s="18" t="s">
        <v>237</v>
      </c>
      <c r="E30" s="15" t="s">
        <v>25</v>
      </c>
      <c r="F30" s="45">
        <v>43</v>
      </c>
      <c r="G30" s="19"/>
      <c r="H30" s="19"/>
      <c r="I30" s="19"/>
      <c r="J30" s="19"/>
      <c r="L30" s="10"/>
      <c r="M30" s="10"/>
      <c r="N30" s="10"/>
    </row>
    <row r="31" spans="1:16" ht="24.4" customHeight="1">
      <c r="A31" s="2" t="s">
        <v>31</v>
      </c>
      <c r="B31" s="11" t="s">
        <v>245</v>
      </c>
      <c r="C31" s="18" t="s">
        <v>235</v>
      </c>
      <c r="D31" s="18" t="s">
        <v>238</v>
      </c>
      <c r="E31" s="15" t="s">
        <v>25</v>
      </c>
      <c r="F31" s="45">
        <v>21</v>
      </c>
      <c r="G31" s="19"/>
      <c r="H31" s="19"/>
      <c r="I31" s="19"/>
      <c r="J31" s="19"/>
      <c r="L31" s="10"/>
      <c r="M31" s="10"/>
      <c r="N31" s="10"/>
    </row>
    <row r="32" spans="1:16" ht="24.4" customHeight="1">
      <c r="A32" s="2" t="s">
        <v>31</v>
      </c>
      <c r="B32" s="11" t="s">
        <v>246</v>
      </c>
      <c r="C32" s="18" t="s">
        <v>239</v>
      </c>
      <c r="D32" s="18"/>
      <c r="E32" s="15" t="s">
        <v>25</v>
      </c>
      <c r="F32" s="45">
        <v>21</v>
      </c>
      <c r="G32" s="19"/>
      <c r="H32" s="19"/>
      <c r="I32" s="19"/>
      <c r="J32" s="19"/>
      <c r="L32" s="10"/>
      <c r="M32" s="10"/>
      <c r="N32" s="10"/>
    </row>
    <row r="33" spans="1:15" ht="24.4" customHeight="1">
      <c r="A33" s="2" t="s">
        <v>31</v>
      </c>
      <c r="B33" s="11" t="s">
        <v>247</v>
      </c>
      <c r="C33" s="18" t="s">
        <v>242</v>
      </c>
      <c r="D33" s="18"/>
      <c r="E33" s="15" t="s">
        <v>257</v>
      </c>
      <c r="F33" s="45">
        <v>4</v>
      </c>
      <c r="G33" s="19"/>
      <c r="H33" s="19"/>
      <c r="I33" s="19"/>
      <c r="J33" s="19"/>
      <c r="L33" s="10"/>
      <c r="M33" s="10"/>
      <c r="N33" s="10"/>
    </row>
    <row r="34" spans="1:15" ht="24.4" customHeight="1">
      <c r="A34" s="2" t="s">
        <v>31</v>
      </c>
      <c r="B34" s="11" t="s">
        <v>248</v>
      </c>
      <c r="C34" s="18" t="s">
        <v>235</v>
      </c>
      <c r="D34" s="18"/>
      <c r="E34" s="15" t="s">
        <v>25</v>
      </c>
      <c r="F34" s="45">
        <v>4</v>
      </c>
      <c r="G34" s="19"/>
      <c r="H34" s="19"/>
      <c r="I34" s="19"/>
      <c r="J34" s="19"/>
      <c r="L34" s="10"/>
      <c r="M34" s="10"/>
      <c r="N34" s="10"/>
    </row>
    <row r="35" spans="1:15" ht="24.4" customHeight="1">
      <c r="A35" s="2" t="s">
        <v>31</v>
      </c>
      <c r="B35" s="11" t="s">
        <v>249</v>
      </c>
      <c r="C35" s="18" t="s">
        <v>235</v>
      </c>
      <c r="D35" s="18"/>
      <c r="E35" s="15" t="s">
        <v>25</v>
      </c>
      <c r="F35" s="45">
        <v>4</v>
      </c>
      <c r="G35" s="19"/>
      <c r="H35" s="19"/>
      <c r="I35" s="19"/>
      <c r="J35" s="19"/>
      <c r="L35" s="10"/>
      <c r="M35" s="10"/>
      <c r="N35" s="10"/>
    </row>
    <row r="36" spans="1:15" ht="24.4" customHeight="1">
      <c r="A36" s="2" t="s">
        <v>31</v>
      </c>
      <c r="B36" s="11" t="s">
        <v>250</v>
      </c>
      <c r="C36" s="18" t="s">
        <v>235</v>
      </c>
      <c r="D36" s="18"/>
      <c r="E36" s="15" t="s">
        <v>25</v>
      </c>
      <c r="F36" s="45">
        <v>4</v>
      </c>
      <c r="G36" s="19"/>
      <c r="H36" s="19"/>
      <c r="I36" s="19"/>
      <c r="J36" s="19"/>
      <c r="L36" s="10"/>
      <c r="M36" s="10"/>
      <c r="N36" s="10"/>
    </row>
    <row r="37" spans="1:15" ht="24.4" customHeight="1">
      <c r="A37" s="2" t="s">
        <v>31</v>
      </c>
      <c r="B37" s="11" t="s">
        <v>251</v>
      </c>
      <c r="C37" s="18" t="s">
        <v>241</v>
      </c>
      <c r="D37" s="18"/>
      <c r="E37" s="15" t="s">
        <v>25</v>
      </c>
      <c r="F37" s="45">
        <v>2</v>
      </c>
      <c r="G37" s="19"/>
      <c r="H37" s="19"/>
      <c r="I37" s="19"/>
      <c r="J37" s="19"/>
      <c r="L37" s="10"/>
      <c r="M37" s="10"/>
      <c r="N37" s="10"/>
    </row>
    <row r="38" spans="1:15" ht="24.4" customHeight="1">
      <c r="A38" s="2" t="s">
        <v>31</v>
      </c>
      <c r="B38" s="11" t="s">
        <v>252</v>
      </c>
      <c r="C38" s="18" t="s">
        <v>235</v>
      </c>
      <c r="D38" s="18"/>
      <c r="E38" s="15" t="s">
        <v>25</v>
      </c>
      <c r="F38" s="45">
        <v>2</v>
      </c>
      <c r="G38" s="19"/>
      <c r="H38" s="19"/>
      <c r="I38" s="19"/>
      <c r="J38" s="19"/>
      <c r="L38" s="10"/>
      <c r="M38" s="10"/>
      <c r="N38" s="10"/>
    </row>
    <row r="39" spans="1:15" ht="24.4" customHeight="1">
      <c r="A39" s="2" t="s">
        <v>31</v>
      </c>
      <c r="B39" s="11" t="s">
        <v>253</v>
      </c>
      <c r="C39" s="18" t="s">
        <v>240</v>
      </c>
      <c r="D39" s="18"/>
      <c r="E39" s="15" t="s">
        <v>25</v>
      </c>
      <c r="F39" s="45">
        <v>3</v>
      </c>
      <c r="G39" s="19"/>
      <c r="H39" s="19"/>
      <c r="I39" s="19"/>
      <c r="J39" s="19"/>
      <c r="L39" s="10"/>
      <c r="M39" s="10"/>
      <c r="N39" s="10"/>
    </row>
    <row r="40" spans="1:15" ht="24.4" customHeight="1">
      <c r="A40" s="2" t="s">
        <v>31</v>
      </c>
      <c r="B40" s="11" t="s">
        <v>254</v>
      </c>
      <c r="C40" s="18" t="s">
        <v>240</v>
      </c>
      <c r="D40" s="18"/>
      <c r="E40" s="15" t="s">
        <v>25</v>
      </c>
      <c r="F40" s="45">
        <v>2</v>
      </c>
      <c r="G40" s="19"/>
      <c r="H40" s="19"/>
      <c r="I40" s="19"/>
      <c r="J40" s="19"/>
      <c r="L40" s="10"/>
      <c r="M40" s="10"/>
      <c r="N40" s="10"/>
    </row>
    <row r="41" spans="1:15" ht="24.4" customHeight="1">
      <c r="A41" s="2" t="s">
        <v>31</v>
      </c>
      <c r="B41" s="11" t="s">
        <v>258</v>
      </c>
      <c r="C41" s="18" t="s">
        <v>235</v>
      </c>
      <c r="D41" s="18"/>
      <c r="E41" s="15" t="s">
        <v>25</v>
      </c>
      <c r="F41" s="45">
        <v>3</v>
      </c>
      <c r="G41" s="19"/>
      <c r="H41" s="19"/>
      <c r="I41" s="19"/>
      <c r="J41" s="19"/>
      <c r="L41" s="10"/>
      <c r="M41" s="10"/>
      <c r="N41" s="10"/>
    </row>
    <row r="42" spans="1:15" ht="24.4" customHeight="1">
      <c r="A42" s="2" t="s">
        <v>31</v>
      </c>
      <c r="B42" s="11" t="s">
        <v>259</v>
      </c>
      <c r="C42" s="18" t="s">
        <v>255</v>
      </c>
      <c r="D42" s="18"/>
      <c r="E42" s="15" t="s">
        <v>256</v>
      </c>
      <c r="F42" s="45">
        <v>10</v>
      </c>
      <c r="G42" s="19"/>
      <c r="H42" s="19"/>
      <c r="I42" s="19"/>
      <c r="J42" s="19"/>
      <c r="L42" s="10"/>
      <c r="M42" s="10"/>
      <c r="N42" s="10"/>
    </row>
    <row r="43" spans="1:15" ht="24.4" customHeight="1">
      <c r="B43" s="11"/>
      <c r="C43" s="18"/>
      <c r="D43" s="18"/>
      <c r="E43" s="15"/>
      <c r="F43" s="45"/>
      <c r="G43" s="19"/>
      <c r="H43" s="19"/>
      <c r="I43" s="19"/>
      <c r="J43" s="19"/>
      <c r="L43" s="10"/>
      <c r="M43" s="10"/>
      <c r="N43" s="10"/>
    </row>
    <row r="44" spans="1:15" ht="24.4" customHeight="1">
      <c r="B44" s="47"/>
      <c r="C44" s="48"/>
      <c r="D44" s="48"/>
      <c r="E44" s="49"/>
      <c r="F44" s="50"/>
      <c r="G44" s="51"/>
      <c r="H44" s="19"/>
      <c r="I44" s="51"/>
      <c r="J44" s="19"/>
      <c r="L44" s="10"/>
      <c r="M44" s="10"/>
      <c r="N44" s="10"/>
    </row>
    <row r="45" spans="1:15" ht="24.4" customHeight="1">
      <c r="A45" s="55" t="s">
        <v>31</v>
      </c>
      <c r="B45" s="56"/>
      <c r="C45" s="46" t="str">
        <f>C28&amp;"    "&amp;"계"</f>
        <v>조명기기    계</v>
      </c>
      <c r="D45" s="57"/>
      <c r="E45" s="58"/>
      <c r="F45" s="59"/>
      <c r="G45" s="60"/>
      <c r="H45" s="60"/>
      <c r="I45" s="60"/>
      <c r="J45" s="60"/>
      <c r="K45" s="60"/>
      <c r="L45" s="60"/>
      <c r="M45" s="60"/>
      <c r="N45" s="60"/>
      <c r="O45" s="61"/>
    </row>
    <row r="46" spans="1:15" ht="24.4" customHeight="1">
      <c r="B46" s="47"/>
      <c r="C46" s="48"/>
      <c r="D46" s="48"/>
      <c r="E46" s="49"/>
      <c r="F46" s="50"/>
      <c r="G46" s="51"/>
      <c r="H46" s="51"/>
      <c r="I46" s="51"/>
      <c r="J46" s="51"/>
    </row>
    <row r="47" spans="1:15" ht="24.4" customHeight="1">
      <c r="A47" s="2" t="s">
        <v>34</v>
      </c>
      <c r="B47" s="53" t="s">
        <v>261</v>
      </c>
      <c r="C47" s="54" t="s">
        <v>34</v>
      </c>
      <c r="D47" s="48"/>
      <c r="E47" s="49"/>
      <c r="F47" s="50"/>
      <c r="G47" s="51"/>
      <c r="H47" s="51"/>
      <c r="I47" s="51"/>
      <c r="J47" s="51"/>
    </row>
    <row r="48" spans="1:15" s="70" customFormat="1" ht="24.4" customHeight="1">
      <c r="A48" s="2" t="s">
        <v>34</v>
      </c>
      <c r="B48" s="62"/>
      <c r="C48" s="63" t="s">
        <v>35</v>
      </c>
      <c r="D48" s="64"/>
      <c r="E48" s="66"/>
      <c r="F48" s="101"/>
      <c r="G48" s="68"/>
      <c r="H48" s="68"/>
      <c r="I48" s="68"/>
      <c r="J48" s="68"/>
      <c r="K48" s="69"/>
    </row>
    <row r="49" spans="1:14" s="70" customFormat="1" ht="24.4" customHeight="1">
      <c r="A49" s="2" t="s">
        <v>34</v>
      </c>
      <c r="B49" s="62"/>
      <c r="C49" s="62" t="s">
        <v>36</v>
      </c>
      <c r="D49" s="62" t="s">
        <v>37</v>
      </c>
      <c r="E49" s="71" t="s">
        <v>15</v>
      </c>
      <c r="F49" s="102">
        <v>150</v>
      </c>
      <c r="G49" s="72"/>
      <c r="H49" s="72"/>
      <c r="I49" s="72"/>
      <c r="J49" s="19"/>
      <c r="K49" s="52"/>
      <c r="L49" s="10"/>
      <c r="M49" s="10"/>
      <c r="N49" s="10"/>
    </row>
    <row r="50" spans="1:14" s="70" customFormat="1" ht="24.4" customHeight="1">
      <c r="A50" s="2" t="s">
        <v>34</v>
      </c>
      <c r="B50" s="62"/>
      <c r="C50" s="62" t="s">
        <v>38</v>
      </c>
      <c r="D50" s="62" t="s">
        <v>39</v>
      </c>
      <c r="E50" s="71" t="s">
        <v>15</v>
      </c>
      <c r="F50" s="102">
        <v>80</v>
      </c>
      <c r="G50" s="72"/>
      <c r="H50" s="72"/>
      <c r="I50" s="72"/>
      <c r="J50" s="19"/>
      <c r="K50" s="52"/>
      <c r="L50" s="10"/>
      <c r="M50" s="10"/>
      <c r="N50" s="10"/>
    </row>
    <row r="51" spans="1:14" s="70" customFormat="1" ht="24.4" customHeight="1">
      <c r="A51" s="2" t="s">
        <v>34</v>
      </c>
      <c r="B51" s="62"/>
      <c r="C51" s="62" t="s">
        <v>38</v>
      </c>
      <c r="D51" s="62" t="s">
        <v>40</v>
      </c>
      <c r="E51" s="71" t="s">
        <v>15</v>
      </c>
      <c r="F51" s="102">
        <v>57</v>
      </c>
      <c r="G51" s="72"/>
      <c r="H51" s="72"/>
      <c r="I51" s="72"/>
      <c r="J51" s="19"/>
      <c r="K51" s="52"/>
      <c r="L51" s="10"/>
      <c r="M51" s="10"/>
      <c r="N51" s="10"/>
    </row>
    <row r="52" spans="1:14" s="70" customFormat="1" ht="24.4" customHeight="1">
      <c r="A52" s="2" t="s">
        <v>34</v>
      </c>
      <c r="B52" s="73"/>
      <c r="C52" s="73" t="s">
        <v>41</v>
      </c>
      <c r="D52" s="73" t="s">
        <v>42</v>
      </c>
      <c r="E52" s="71" t="s">
        <v>15</v>
      </c>
      <c r="F52" s="102">
        <v>22</v>
      </c>
      <c r="G52" s="72"/>
      <c r="H52" s="72"/>
      <c r="I52" s="72"/>
      <c r="J52" s="19"/>
      <c r="K52" s="52"/>
      <c r="L52" s="10"/>
      <c r="M52" s="10"/>
      <c r="N52" s="10"/>
    </row>
    <row r="53" spans="1:14" s="70" customFormat="1" ht="24.4" customHeight="1">
      <c r="A53" s="2" t="s">
        <v>34</v>
      </c>
      <c r="B53" s="73"/>
      <c r="C53" s="73" t="s">
        <v>43</v>
      </c>
      <c r="D53" s="73" t="s">
        <v>44</v>
      </c>
      <c r="E53" s="71" t="s">
        <v>45</v>
      </c>
      <c r="F53" s="102">
        <v>4</v>
      </c>
      <c r="G53" s="72"/>
      <c r="H53" s="72"/>
      <c r="I53" s="72"/>
      <c r="J53" s="19"/>
      <c r="K53" s="52"/>
      <c r="L53" s="10"/>
      <c r="M53" s="10"/>
      <c r="N53" s="10"/>
    </row>
    <row r="54" spans="1:14" s="70" customFormat="1" ht="24.4" customHeight="1">
      <c r="A54" s="2" t="s">
        <v>34</v>
      </c>
      <c r="B54" s="73"/>
      <c r="C54" s="73" t="s">
        <v>46</v>
      </c>
      <c r="D54" s="73" t="s">
        <v>47</v>
      </c>
      <c r="E54" s="74" t="s">
        <v>26</v>
      </c>
      <c r="F54" s="102">
        <v>600</v>
      </c>
      <c r="G54" s="72"/>
      <c r="H54" s="72"/>
      <c r="I54" s="72"/>
      <c r="J54" s="19"/>
      <c r="K54" s="52"/>
      <c r="L54" s="10"/>
      <c r="M54" s="10"/>
      <c r="N54" s="10"/>
    </row>
    <row r="55" spans="1:14" s="70" customFormat="1" ht="24.4" customHeight="1">
      <c r="A55" s="2" t="s">
        <v>34</v>
      </c>
      <c r="B55" s="62"/>
      <c r="C55" s="62" t="s">
        <v>48</v>
      </c>
      <c r="D55" s="62" t="s">
        <v>49</v>
      </c>
      <c r="E55" s="74" t="s">
        <v>26</v>
      </c>
      <c r="F55" s="102">
        <v>240</v>
      </c>
      <c r="G55" s="72"/>
      <c r="H55" s="72"/>
      <c r="I55" s="72"/>
      <c r="J55" s="19"/>
      <c r="K55" s="52"/>
      <c r="L55" s="10"/>
      <c r="M55" s="10"/>
      <c r="N55" s="10"/>
    </row>
    <row r="56" spans="1:14" s="70" customFormat="1" ht="24.4" customHeight="1">
      <c r="A56" s="2" t="s">
        <v>34</v>
      </c>
      <c r="B56" s="62"/>
      <c r="C56" s="62" t="s">
        <v>50</v>
      </c>
      <c r="D56" s="62" t="s">
        <v>51</v>
      </c>
      <c r="E56" s="74" t="s">
        <v>26</v>
      </c>
      <c r="F56" s="102">
        <v>240</v>
      </c>
      <c r="G56" s="72"/>
      <c r="H56" s="72"/>
      <c r="I56" s="72"/>
      <c r="J56" s="19"/>
      <c r="K56" s="52"/>
      <c r="L56" s="10"/>
      <c r="M56" s="10"/>
      <c r="N56" s="10"/>
    </row>
    <row r="57" spans="1:14" s="70" customFormat="1" ht="24.4" customHeight="1">
      <c r="A57" s="2" t="s">
        <v>34</v>
      </c>
      <c r="B57" s="62"/>
      <c r="C57" s="62" t="s">
        <v>52</v>
      </c>
      <c r="D57" s="62" t="s">
        <v>53</v>
      </c>
      <c r="E57" s="74" t="s">
        <v>26</v>
      </c>
      <c r="F57" s="102">
        <v>95</v>
      </c>
      <c r="G57" s="72"/>
      <c r="H57" s="72"/>
      <c r="I57" s="72"/>
      <c r="J57" s="19"/>
      <c r="K57" s="52"/>
      <c r="L57" s="10"/>
      <c r="M57" s="10"/>
      <c r="N57" s="10"/>
    </row>
    <row r="58" spans="1:14" s="70" customFormat="1" ht="24.4" customHeight="1">
      <c r="A58" s="2" t="s">
        <v>34</v>
      </c>
      <c r="B58" s="62"/>
      <c r="C58" s="62" t="s">
        <v>54</v>
      </c>
      <c r="D58" s="62" t="s">
        <v>55</v>
      </c>
      <c r="E58" s="74" t="s">
        <v>56</v>
      </c>
      <c r="F58" s="102">
        <v>83</v>
      </c>
      <c r="G58" s="72"/>
      <c r="H58" s="72"/>
      <c r="I58" s="72"/>
      <c r="J58" s="19"/>
      <c r="K58" s="52"/>
      <c r="L58" s="10"/>
      <c r="M58" s="10"/>
      <c r="N58" s="10"/>
    </row>
    <row r="59" spans="1:14" s="70" customFormat="1" ht="24.4" customHeight="1">
      <c r="A59" s="2" t="s">
        <v>34</v>
      </c>
      <c r="B59" s="62"/>
      <c r="C59" s="62" t="s">
        <v>54</v>
      </c>
      <c r="D59" s="62" t="s">
        <v>57</v>
      </c>
      <c r="E59" s="74" t="s">
        <v>58</v>
      </c>
      <c r="F59" s="102">
        <v>57</v>
      </c>
      <c r="G59" s="72"/>
      <c r="H59" s="72"/>
      <c r="I59" s="72"/>
      <c r="J59" s="19"/>
      <c r="K59" s="52"/>
      <c r="L59" s="10"/>
      <c r="M59" s="10"/>
      <c r="N59" s="10"/>
    </row>
    <row r="60" spans="1:14" s="70" customFormat="1" ht="24.4" customHeight="1">
      <c r="A60" s="2" t="s">
        <v>34</v>
      </c>
      <c r="B60" s="62"/>
      <c r="C60" s="62" t="s">
        <v>59</v>
      </c>
      <c r="D60" s="62" t="s">
        <v>60</v>
      </c>
      <c r="E60" s="74" t="s">
        <v>61</v>
      </c>
      <c r="F60" s="102">
        <v>1</v>
      </c>
      <c r="G60" s="72"/>
      <c r="H60" s="72"/>
      <c r="I60" s="72"/>
      <c r="J60" s="19"/>
      <c r="K60" s="52"/>
      <c r="L60" s="10"/>
      <c r="M60" s="10"/>
      <c r="N60" s="10"/>
    </row>
    <row r="61" spans="1:14" s="70" customFormat="1" ht="24.4" customHeight="1">
      <c r="A61" s="2" t="s">
        <v>34</v>
      </c>
      <c r="B61" s="62"/>
      <c r="C61" s="62" t="s">
        <v>62</v>
      </c>
      <c r="D61" s="62" t="s">
        <v>63</v>
      </c>
      <c r="E61" s="74" t="s">
        <v>61</v>
      </c>
      <c r="F61" s="102">
        <v>1</v>
      </c>
      <c r="G61" s="72"/>
      <c r="H61" s="72"/>
      <c r="I61" s="72"/>
      <c r="J61" s="19"/>
      <c r="K61" s="52"/>
      <c r="L61" s="10"/>
      <c r="M61" s="10"/>
      <c r="N61" s="10"/>
    </row>
    <row r="62" spans="1:14" s="70" customFormat="1" ht="24.4" customHeight="1">
      <c r="A62" s="2" t="s">
        <v>34</v>
      </c>
      <c r="B62" s="73"/>
      <c r="C62" s="73" t="s">
        <v>64</v>
      </c>
      <c r="D62" s="73" t="s">
        <v>65</v>
      </c>
      <c r="E62" s="71" t="s">
        <v>45</v>
      </c>
      <c r="F62" s="102">
        <v>11</v>
      </c>
      <c r="G62" s="72"/>
      <c r="H62" s="72"/>
      <c r="I62" s="72"/>
      <c r="J62" s="19"/>
      <c r="K62" s="52"/>
      <c r="L62" s="10"/>
      <c r="M62" s="10"/>
      <c r="N62" s="10"/>
    </row>
    <row r="63" spans="1:14" s="70" customFormat="1" ht="24.4" customHeight="1">
      <c r="A63" s="2" t="s">
        <v>34</v>
      </c>
      <c r="B63" s="73"/>
      <c r="C63" s="73" t="s">
        <v>64</v>
      </c>
      <c r="D63" s="73" t="s">
        <v>66</v>
      </c>
      <c r="E63" s="71" t="s">
        <v>45</v>
      </c>
      <c r="F63" s="102">
        <v>11</v>
      </c>
      <c r="G63" s="72"/>
      <c r="H63" s="72"/>
      <c r="I63" s="72"/>
      <c r="J63" s="19"/>
      <c r="K63" s="52"/>
      <c r="L63" s="10"/>
      <c r="M63" s="10"/>
      <c r="N63" s="10"/>
    </row>
    <row r="64" spans="1:14" s="70" customFormat="1" ht="24.4" customHeight="1">
      <c r="A64" s="2" t="s">
        <v>34</v>
      </c>
      <c r="B64" s="73"/>
      <c r="C64" s="73" t="s">
        <v>67</v>
      </c>
      <c r="D64" s="73" t="s">
        <v>68</v>
      </c>
      <c r="E64" s="71" t="s">
        <v>45</v>
      </c>
      <c r="F64" s="102">
        <v>14</v>
      </c>
      <c r="G64" s="72"/>
      <c r="H64" s="72"/>
      <c r="I64" s="72"/>
      <c r="J64" s="19"/>
      <c r="K64" s="52"/>
      <c r="L64" s="10"/>
      <c r="M64" s="10"/>
      <c r="N64" s="10"/>
    </row>
    <row r="65" spans="1:14" s="70" customFormat="1" ht="24.4" customHeight="1">
      <c r="A65" s="2" t="s">
        <v>34</v>
      </c>
      <c r="B65" s="62"/>
      <c r="C65" s="62" t="s">
        <v>69</v>
      </c>
      <c r="D65" s="62" t="s">
        <v>70</v>
      </c>
      <c r="E65" s="71" t="s">
        <v>45</v>
      </c>
      <c r="F65" s="102">
        <v>14</v>
      </c>
      <c r="G65" s="72"/>
      <c r="H65" s="72"/>
      <c r="I65" s="72"/>
      <c r="J65" s="19"/>
      <c r="K65" s="52"/>
      <c r="L65" s="10"/>
      <c r="M65" s="10"/>
      <c r="N65" s="10"/>
    </row>
    <row r="66" spans="1:14" s="70" customFormat="1" ht="24.4" customHeight="1">
      <c r="A66" s="2" t="s">
        <v>34</v>
      </c>
      <c r="B66" s="62"/>
      <c r="C66" s="62" t="s">
        <v>71</v>
      </c>
      <c r="D66" s="62" t="s">
        <v>72</v>
      </c>
      <c r="E66" s="74" t="s">
        <v>73</v>
      </c>
      <c r="F66" s="102">
        <v>1</v>
      </c>
      <c r="G66" s="72"/>
      <c r="H66" s="72"/>
      <c r="I66" s="72"/>
      <c r="J66" s="19"/>
      <c r="K66" s="52"/>
      <c r="L66" s="10"/>
      <c r="M66" s="10"/>
      <c r="N66" s="10"/>
    </row>
    <row r="67" spans="1:14" s="70" customFormat="1" ht="24.4" customHeight="1">
      <c r="A67" s="2" t="s">
        <v>34</v>
      </c>
      <c r="B67" s="62"/>
      <c r="C67" s="62" t="s">
        <v>71</v>
      </c>
      <c r="D67" s="62" t="s">
        <v>74</v>
      </c>
      <c r="E67" s="74" t="s">
        <v>73</v>
      </c>
      <c r="F67" s="102">
        <v>1</v>
      </c>
      <c r="G67" s="72"/>
      <c r="H67" s="72"/>
      <c r="I67" s="72"/>
      <c r="J67" s="19"/>
      <c r="K67" s="52"/>
      <c r="L67" s="10"/>
      <c r="M67" s="10"/>
      <c r="N67" s="10"/>
    </row>
    <row r="68" spans="1:14" s="70" customFormat="1" ht="24.4" customHeight="1">
      <c r="A68" s="2" t="s">
        <v>34</v>
      </c>
      <c r="B68" s="73"/>
      <c r="C68" s="73" t="s">
        <v>75</v>
      </c>
      <c r="D68" s="73" t="s">
        <v>76</v>
      </c>
      <c r="E68" s="71" t="s">
        <v>77</v>
      </c>
      <c r="F68" s="102">
        <v>197</v>
      </c>
      <c r="G68" s="72"/>
      <c r="H68" s="72"/>
      <c r="I68" s="72"/>
      <c r="J68" s="19"/>
      <c r="K68" s="52"/>
      <c r="L68" s="10"/>
      <c r="M68" s="10"/>
      <c r="N68" s="10"/>
    </row>
    <row r="69" spans="1:14" s="70" customFormat="1" ht="24.4" customHeight="1">
      <c r="A69" s="2" t="s">
        <v>34</v>
      </c>
      <c r="B69" s="73"/>
      <c r="C69" s="73" t="s">
        <v>75</v>
      </c>
      <c r="D69" s="73" t="s">
        <v>78</v>
      </c>
      <c r="E69" s="71" t="s">
        <v>77</v>
      </c>
      <c r="F69" s="102">
        <v>130</v>
      </c>
      <c r="G69" s="72"/>
      <c r="H69" s="72"/>
      <c r="I69" s="72"/>
      <c r="J69" s="19"/>
      <c r="K69" s="52"/>
      <c r="L69" s="10"/>
      <c r="M69" s="10"/>
      <c r="N69" s="10"/>
    </row>
    <row r="70" spans="1:14" s="70" customFormat="1" ht="24.4" customHeight="1">
      <c r="A70" s="2" t="s">
        <v>34</v>
      </c>
      <c r="B70" s="73"/>
      <c r="C70" s="73" t="s">
        <v>75</v>
      </c>
      <c r="D70" s="62" t="s">
        <v>79</v>
      </c>
      <c r="E70" s="71" t="s">
        <v>77</v>
      </c>
      <c r="F70" s="102">
        <v>38</v>
      </c>
      <c r="G70" s="72"/>
      <c r="H70" s="72"/>
      <c r="I70" s="72"/>
      <c r="J70" s="19"/>
      <c r="K70" s="52"/>
      <c r="L70" s="10"/>
      <c r="M70" s="10"/>
      <c r="N70" s="10"/>
    </row>
    <row r="71" spans="1:14" s="70" customFormat="1" ht="24.4" customHeight="1">
      <c r="A71" s="2" t="s">
        <v>34</v>
      </c>
      <c r="B71" s="75"/>
      <c r="C71" s="75" t="s">
        <v>80</v>
      </c>
      <c r="D71" s="75" t="s">
        <v>81</v>
      </c>
      <c r="E71" s="76" t="s">
        <v>14</v>
      </c>
      <c r="F71" s="103">
        <v>1</v>
      </c>
      <c r="G71" s="77"/>
      <c r="H71" s="72"/>
      <c r="I71" s="77"/>
      <c r="J71" s="19"/>
      <c r="K71" s="52"/>
      <c r="L71" s="10"/>
      <c r="M71" s="10"/>
      <c r="N71" s="10"/>
    </row>
    <row r="72" spans="1:14" s="70" customFormat="1" ht="24.4" customHeight="1">
      <c r="A72" s="2" t="s">
        <v>34</v>
      </c>
      <c r="B72" s="75"/>
      <c r="C72" s="75" t="s">
        <v>82</v>
      </c>
      <c r="D72" s="75" t="s">
        <v>83</v>
      </c>
      <c r="E72" s="76" t="s">
        <v>14</v>
      </c>
      <c r="F72" s="103">
        <v>1</v>
      </c>
      <c r="G72" s="77"/>
      <c r="H72" s="72"/>
      <c r="I72" s="77"/>
      <c r="J72" s="19"/>
      <c r="K72" s="52"/>
      <c r="L72" s="10"/>
      <c r="M72" s="10"/>
      <c r="N72" s="10"/>
    </row>
    <row r="73" spans="1:14" s="70" customFormat="1" ht="24.4" customHeight="1">
      <c r="A73" s="2" t="s">
        <v>34</v>
      </c>
      <c r="B73" s="75"/>
      <c r="C73" s="75" t="s">
        <v>84</v>
      </c>
      <c r="D73" s="75" t="s">
        <v>85</v>
      </c>
      <c r="E73" s="76" t="s">
        <v>86</v>
      </c>
      <c r="F73" s="103">
        <v>30</v>
      </c>
      <c r="G73" s="77"/>
      <c r="H73" s="72"/>
      <c r="I73" s="77"/>
      <c r="J73" s="19"/>
      <c r="K73" s="52"/>
      <c r="L73" s="10"/>
      <c r="M73" s="10"/>
      <c r="N73" s="10"/>
    </row>
    <row r="74" spans="1:14" s="70" customFormat="1" ht="24.4" customHeight="1">
      <c r="A74" s="2" t="s">
        <v>34</v>
      </c>
      <c r="B74" s="75"/>
      <c r="C74" s="75" t="s">
        <v>84</v>
      </c>
      <c r="D74" s="64" t="s">
        <v>87</v>
      </c>
      <c r="E74" s="76" t="s">
        <v>86</v>
      </c>
      <c r="F74" s="103">
        <v>12</v>
      </c>
      <c r="G74" s="77"/>
      <c r="H74" s="72"/>
      <c r="I74" s="77"/>
      <c r="J74" s="19"/>
      <c r="K74" s="52"/>
      <c r="L74" s="10"/>
      <c r="M74" s="10"/>
      <c r="N74" s="10"/>
    </row>
    <row r="75" spans="1:14" s="70" customFormat="1" ht="24.4" customHeight="1">
      <c r="A75" s="2" t="s">
        <v>34</v>
      </c>
      <c r="B75" s="75"/>
      <c r="C75" s="75" t="s">
        <v>88</v>
      </c>
      <c r="D75" s="75" t="s">
        <v>89</v>
      </c>
      <c r="E75" s="76" t="s">
        <v>14</v>
      </c>
      <c r="F75" s="103">
        <v>1</v>
      </c>
      <c r="G75" s="77"/>
      <c r="H75" s="72"/>
      <c r="I75" s="77"/>
      <c r="J75" s="19"/>
      <c r="K75" s="52"/>
      <c r="L75" s="10"/>
      <c r="M75" s="10"/>
      <c r="N75" s="10"/>
    </row>
    <row r="76" spans="1:14" s="70" customFormat="1" ht="24.4" customHeight="1">
      <c r="A76" s="2" t="s">
        <v>34</v>
      </c>
      <c r="B76" s="78"/>
      <c r="C76" s="78"/>
      <c r="D76" s="78"/>
      <c r="E76" s="79"/>
      <c r="F76" s="104"/>
      <c r="G76" s="80"/>
      <c r="H76" s="81"/>
      <c r="I76" s="68"/>
      <c r="J76" s="19"/>
      <c r="K76" s="52"/>
      <c r="L76" s="10"/>
      <c r="M76" s="10"/>
      <c r="N76" s="10"/>
    </row>
    <row r="77" spans="1:14" s="70" customFormat="1" ht="24.4" customHeight="1">
      <c r="A77" s="2" t="s">
        <v>34</v>
      </c>
      <c r="B77" s="78"/>
      <c r="C77" s="63" t="s">
        <v>90</v>
      </c>
      <c r="D77" s="64"/>
      <c r="E77" s="79"/>
      <c r="F77" s="104"/>
      <c r="G77" s="80"/>
      <c r="H77" s="81"/>
      <c r="I77" s="68"/>
      <c r="J77" s="19"/>
      <c r="K77" s="52"/>
      <c r="L77" s="10"/>
      <c r="M77" s="10"/>
      <c r="N77" s="10"/>
    </row>
    <row r="78" spans="1:14" s="70" customFormat="1" ht="24.4" customHeight="1">
      <c r="A78" s="2" t="s">
        <v>34</v>
      </c>
      <c r="B78" s="78"/>
      <c r="C78" s="62" t="s">
        <v>36</v>
      </c>
      <c r="D78" s="62" t="s">
        <v>91</v>
      </c>
      <c r="E78" s="71" t="s">
        <v>15</v>
      </c>
      <c r="F78" s="102">
        <v>360</v>
      </c>
      <c r="G78" s="72"/>
      <c r="H78" s="72"/>
      <c r="I78" s="72"/>
      <c r="J78" s="19"/>
      <c r="K78" s="52"/>
      <c r="L78" s="10"/>
      <c r="M78" s="10"/>
      <c r="N78" s="10"/>
    </row>
    <row r="79" spans="1:14" s="70" customFormat="1" ht="24.4" customHeight="1">
      <c r="A79" s="2" t="s">
        <v>34</v>
      </c>
      <c r="B79" s="78"/>
      <c r="C79" s="62" t="s">
        <v>92</v>
      </c>
      <c r="D79" s="62" t="s">
        <v>93</v>
      </c>
      <c r="E79" s="71" t="s">
        <v>15</v>
      </c>
      <c r="F79" s="102">
        <v>90</v>
      </c>
      <c r="G79" s="72"/>
      <c r="H79" s="72"/>
      <c r="I79" s="72"/>
      <c r="J79" s="19"/>
      <c r="K79" s="52"/>
      <c r="L79" s="10"/>
      <c r="M79" s="10"/>
      <c r="N79" s="10"/>
    </row>
    <row r="80" spans="1:14" s="70" customFormat="1" ht="24.4" customHeight="1">
      <c r="A80" s="2" t="s">
        <v>34</v>
      </c>
      <c r="B80" s="78"/>
      <c r="C80" s="62" t="s">
        <v>92</v>
      </c>
      <c r="D80" s="62" t="s">
        <v>94</v>
      </c>
      <c r="E80" s="71" t="s">
        <v>15</v>
      </c>
      <c r="F80" s="102">
        <v>40</v>
      </c>
      <c r="G80" s="72"/>
      <c r="H80" s="72"/>
      <c r="I80" s="72"/>
      <c r="J80" s="19"/>
      <c r="K80" s="52"/>
      <c r="L80" s="10"/>
      <c r="M80" s="10"/>
      <c r="N80" s="10"/>
    </row>
    <row r="81" spans="1:58" s="70" customFormat="1" ht="24.4" customHeight="1">
      <c r="A81" s="2" t="s">
        <v>34</v>
      </c>
      <c r="B81" s="78"/>
      <c r="C81" s="73" t="s">
        <v>41</v>
      </c>
      <c r="D81" s="73" t="s">
        <v>95</v>
      </c>
      <c r="E81" s="71" t="s">
        <v>15</v>
      </c>
      <c r="F81" s="102">
        <v>463</v>
      </c>
      <c r="G81" s="72"/>
      <c r="H81" s="72"/>
      <c r="I81" s="72"/>
      <c r="J81" s="19"/>
      <c r="K81" s="52"/>
      <c r="L81" s="10"/>
      <c r="M81" s="10"/>
      <c r="N81" s="10"/>
    </row>
    <row r="82" spans="1:58" s="70" customFormat="1" ht="24.4" customHeight="1">
      <c r="A82" s="2" t="s">
        <v>34</v>
      </c>
      <c r="B82" s="78"/>
      <c r="C82" s="73" t="s">
        <v>43</v>
      </c>
      <c r="D82" s="73" t="s">
        <v>96</v>
      </c>
      <c r="E82" s="71" t="s">
        <v>45</v>
      </c>
      <c r="F82" s="102">
        <v>562</v>
      </c>
      <c r="G82" s="72"/>
      <c r="H82" s="72"/>
      <c r="I82" s="72"/>
      <c r="J82" s="19"/>
      <c r="K82" s="52"/>
      <c r="L82" s="10"/>
      <c r="M82" s="10"/>
      <c r="N82" s="10"/>
    </row>
    <row r="83" spans="1:58" s="70" customFormat="1" ht="24.4" customHeight="1">
      <c r="A83" s="2" t="s">
        <v>34</v>
      </c>
      <c r="B83" s="78"/>
      <c r="C83" s="73" t="s">
        <v>97</v>
      </c>
      <c r="D83" s="73" t="s">
        <v>98</v>
      </c>
      <c r="E83" s="71" t="s">
        <v>15</v>
      </c>
      <c r="F83" s="102">
        <v>1400</v>
      </c>
      <c r="G83" s="72"/>
      <c r="H83" s="72"/>
      <c r="I83" s="77"/>
      <c r="J83" s="19"/>
      <c r="K83" s="52"/>
      <c r="L83" s="10"/>
      <c r="M83" s="10"/>
      <c r="N83" s="10"/>
    </row>
    <row r="84" spans="1:58" s="70" customFormat="1" ht="24.4" customHeight="1">
      <c r="A84" s="2" t="s">
        <v>34</v>
      </c>
      <c r="B84" s="78"/>
      <c r="C84" s="73" t="s">
        <v>64</v>
      </c>
      <c r="D84" s="73" t="s">
        <v>99</v>
      </c>
      <c r="E84" s="71" t="s">
        <v>45</v>
      </c>
      <c r="F84" s="102">
        <v>200</v>
      </c>
      <c r="G84" s="72"/>
      <c r="H84" s="72"/>
      <c r="I84" s="72"/>
      <c r="J84" s="19"/>
      <c r="K84" s="52"/>
      <c r="L84" s="10"/>
      <c r="M84" s="10"/>
      <c r="N84" s="10"/>
    </row>
    <row r="85" spans="1:58" s="70" customFormat="1" ht="24.4" customHeight="1">
      <c r="A85" s="2" t="s">
        <v>34</v>
      </c>
      <c r="B85" s="78"/>
      <c r="C85" s="73" t="s">
        <v>64</v>
      </c>
      <c r="D85" s="73" t="s">
        <v>100</v>
      </c>
      <c r="E85" s="71" t="s">
        <v>45</v>
      </c>
      <c r="F85" s="102">
        <v>81</v>
      </c>
      <c r="G85" s="72"/>
      <c r="H85" s="72"/>
      <c r="I85" s="72"/>
      <c r="J85" s="19"/>
      <c r="K85" s="52"/>
      <c r="L85" s="10"/>
      <c r="M85" s="10"/>
      <c r="N85" s="10"/>
    </row>
    <row r="86" spans="1:58" s="70" customFormat="1" ht="24.4" customHeight="1">
      <c r="A86" s="2" t="s">
        <v>34</v>
      </c>
      <c r="B86" s="78"/>
      <c r="C86" s="73" t="s">
        <v>64</v>
      </c>
      <c r="D86" s="73" t="s">
        <v>101</v>
      </c>
      <c r="E86" s="71" t="s">
        <v>45</v>
      </c>
      <c r="F86" s="102">
        <v>200</v>
      </c>
      <c r="G86" s="72"/>
      <c r="H86" s="72"/>
      <c r="I86" s="72"/>
      <c r="J86" s="19"/>
      <c r="K86" s="52"/>
      <c r="L86" s="10"/>
      <c r="M86" s="10"/>
      <c r="N86" s="10"/>
    </row>
    <row r="87" spans="1:58" s="70" customFormat="1" ht="24.4" customHeight="1">
      <c r="A87" s="2" t="s">
        <v>34</v>
      </c>
      <c r="B87" s="78"/>
      <c r="C87" s="73" t="s">
        <v>64</v>
      </c>
      <c r="D87" s="73" t="s">
        <v>102</v>
      </c>
      <c r="E87" s="71" t="s">
        <v>45</v>
      </c>
      <c r="F87" s="102">
        <v>81</v>
      </c>
      <c r="G87" s="72"/>
      <c r="H87" s="72"/>
      <c r="I87" s="72"/>
      <c r="J87" s="19"/>
      <c r="K87" s="52"/>
      <c r="L87" s="10"/>
      <c r="M87" s="10"/>
      <c r="N87" s="10"/>
    </row>
    <row r="88" spans="1:58" s="70" customFormat="1" ht="24.4" customHeight="1">
      <c r="A88" s="2" t="s">
        <v>34</v>
      </c>
      <c r="B88" s="78"/>
      <c r="C88" s="62" t="s">
        <v>103</v>
      </c>
      <c r="D88" s="73" t="s">
        <v>68</v>
      </c>
      <c r="E88" s="71" t="s">
        <v>45</v>
      </c>
      <c r="F88" s="102">
        <v>15</v>
      </c>
      <c r="G88" s="72"/>
      <c r="H88" s="72"/>
      <c r="I88" s="72"/>
      <c r="J88" s="19"/>
      <c r="K88" s="52"/>
      <c r="L88" s="10"/>
      <c r="M88" s="10"/>
      <c r="N88" s="10"/>
    </row>
    <row r="89" spans="1:58" s="70" customFormat="1" ht="24.4" customHeight="1">
      <c r="A89" s="2" t="s">
        <v>34</v>
      </c>
      <c r="B89" s="78"/>
      <c r="C89" s="62" t="s">
        <v>104</v>
      </c>
      <c r="D89" s="73" t="s">
        <v>105</v>
      </c>
      <c r="E89" s="71" t="s">
        <v>45</v>
      </c>
      <c r="F89" s="102">
        <v>1</v>
      </c>
      <c r="G89" s="72"/>
      <c r="H89" s="72"/>
      <c r="I89" s="72"/>
      <c r="J89" s="19"/>
      <c r="K89" s="52"/>
      <c r="L89" s="10"/>
      <c r="M89" s="10"/>
      <c r="N89" s="10"/>
    </row>
    <row r="90" spans="1:58" s="70" customFormat="1" ht="24.4" customHeight="1">
      <c r="A90" s="2" t="s">
        <v>34</v>
      </c>
      <c r="B90" s="78"/>
      <c r="C90" s="62" t="s">
        <v>106</v>
      </c>
      <c r="D90" s="62" t="s">
        <v>107</v>
      </c>
      <c r="E90" s="71" t="s">
        <v>45</v>
      </c>
      <c r="F90" s="102">
        <v>5</v>
      </c>
      <c r="G90" s="72"/>
      <c r="H90" s="72"/>
      <c r="I90" s="77"/>
      <c r="J90" s="19"/>
      <c r="K90" s="52"/>
      <c r="L90" s="10"/>
      <c r="M90" s="10"/>
      <c r="N90" s="10"/>
    </row>
    <row r="91" spans="1:58" s="70" customFormat="1" ht="24.4" customHeight="1">
      <c r="A91" s="2" t="s">
        <v>34</v>
      </c>
      <c r="B91" s="78"/>
      <c r="C91" s="62" t="s">
        <v>108</v>
      </c>
      <c r="D91" s="62" t="s">
        <v>109</v>
      </c>
      <c r="E91" s="71" t="s">
        <v>45</v>
      </c>
      <c r="F91" s="102">
        <v>4</v>
      </c>
      <c r="G91" s="72"/>
      <c r="H91" s="72"/>
      <c r="I91" s="77"/>
      <c r="J91" s="19"/>
      <c r="K91" s="52"/>
      <c r="L91" s="10"/>
      <c r="M91" s="10"/>
      <c r="N91" s="10"/>
    </row>
    <row r="92" spans="1:58" s="83" customFormat="1" ht="24.4" customHeight="1">
      <c r="A92" s="2" t="s">
        <v>34</v>
      </c>
      <c r="B92" s="78"/>
      <c r="C92" s="62" t="s">
        <v>106</v>
      </c>
      <c r="D92" s="62" t="s">
        <v>110</v>
      </c>
      <c r="E92" s="71" t="s">
        <v>45</v>
      </c>
      <c r="F92" s="102">
        <v>4</v>
      </c>
      <c r="G92" s="72"/>
      <c r="H92" s="72"/>
      <c r="I92" s="77"/>
      <c r="J92" s="19"/>
      <c r="K92" s="52"/>
      <c r="L92" s="10"/>
      <c r="M92" s="10"/>
      <c r="N92" s="10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</row>
    <row r="93" spans="1:58" s="70" customFormat="1" ht="24.4" customHeight="1">
      <c r="A93" s="2" t="s">
        <v>34</v>
      </c>
      <c r="B93" s="78"/>
      <c r="C93" s="62" t="s">
        <v>111</v>
      </c>
      <c r="D93" s="62" t="s">
        <v>112</v>
      </c>
      <c r="E93" s="71" t="s">
        <v>45</v>
      </c>
      <c r="F93" s="102">
        <v>1</v>
      </c>
      <c r="G93" s="72"/>
      <c r="H93" s="72"/>
      <c r="I93" s="77"/>
      <c r="J93" s="19"/>
      <c r="K93" s="52"/>
      <c r="L93" s="10"/>
      <c r="M93" s="10"/>
      <c r="N93" s="10"/>
    </row>
    <row r="94" spans="1:58" s="70" customFormat="1" ht="24.4" customHeight="1">
      <c r="A94" s="2" t="s">
        <v>34</v>
      </c>
      <c r="B94" s="78"/>
      <c r="C94" s="62" t="s">
        <v>113</v>
      </c>
      <c r="D94" s="62" t="s">
        <v>114</v>
      </c>
      <c r="E94" s="71" t="s">
        <v>45</v>
      </c>
      <c r="F94" s="102">
        <v>2</v>
      </c>
      <c r="G94" s="72"/>
      <c r="H94" s="72"/>
      <c r="I94" s="77"/>
      <c r="J94" s="19"/>
      <c r="K94" s="52"/>
      <c r="L94" s="10"/>
      <c r="M94" s="10"/>
      <c r="N94" s="10"/>
    </row>
    <row r="95" spans="1:58" s="70" customFormat="1" ht="24.4" customHeight="1">
      <c r="A95" s="2" t="s">
        <v>34</v>
      </c>
      <c r="B95" s="78"/>
      <c r="C95" s="62" t="s">
        <v>115</v>
      </c>
      <c r="D95" s="84"/>
      <c r="E95" s="85" t="s">
        <v>116</v>
      </c>
      <c r="F95" s="105">
        <v>1</v>
      </c>
      <c r="G95" s="86"/>
      <c r="H95" s="86"/>
      <c r="I95" s="86"/>
      <c r="J95" s="19"/>
      <c r="K95" s="52"/>
      <c r="L95" s="10"/>
      <c r="M95" s="10"/>
      <c r="N95" s="10"/>
    </row>
    <row r="96" spans="1:58" s="70" customFormat="1" ht="24.4" customHeight="1">
      <c r="A96" s="2" t="s">
        <v>34</v>
      </c>
      <c r="B96" s="78"/>
      <c r="C96" s="62" t="s">
        <v>117</v>
      </c>
      <c r="D96" s="84"/>
      <c r="E96" s="85" t="s">
        <v>118</v>
      </c>
      <c r="F96" s="105">
        <v>1</v>
      </c>
      <c r="G96" s="86"/>
      <c r="H96" s="86"/>
      <c r="I96" s="86"/>
      <c r="J96" s="19"/>
      <c r="K96" s="52"/>
      <c r="L96" s="10"/>
      <c r="M96" s="10"/>
      <c r="N96" s="10"/>
    </row>
    <row r="97" spans="1:58" s="70" customFormat="1" ht="24.4" customHeight="1">
      <c r="A97" s="2" t="s">
        <v>34</v>
      </c>
      <c r="B97" s="78"/>
      <c r="C97" s="73" t="s">
        <v>75</v>
      </c>
      <c r="D97" s="73" t="s">
        <v>119</v>
      </c>
      <c r="E97" s="71" t="s">
        <v>77</v>
      </c>
      <c r="F97" s="102">
        <v>100</v>
      </c>
      <c r="G97" s="72"/>
      <c r="H97" s="72"/>
      <c r="I97" s="72"/>
      <c r="J97" s="19"/>
      <c r="K97" s="52"/>
      <c r="L97" s="10"/>
      <c r="M97" s="10"/>
      <c r="N97" s="10"/>
    </row>
    <row r="98" spans="1:58" s="70" customFormat="1" ht="24.4" customHeight="1">
      <c r="A98" s="2" t="s">
        <v>34</v>
      </c>
      <c r="B98" s="78"/>
      <c r="C98" s="73" t="s">
        <v>75</v>
      </c>
      <c r="D98" s="73" t="s">
        <v>120</v>
      </c>
      <c r="E98" s="71" t="s">
        <v>77</v>
      </c>
      <c r="F98" s="102">
        <v>30</v>
      </c>
      <c r="G98" s="72"/>
      <c r="H98" s="72"/>
      <c r="I98" s="72"/>
      <c r="J98" s="19"/>
      <c r="K98" s="52"/>
      <c r="L98" s="10"/>
      <c r="M98" s="10"/>
      <c r="N98" s="10"/>
    </row>
    <row r="99" spans="1:58" s="70" customFormat="1" ht="24.4" customHeight="1">
      <c r="A99" s="2" t="s">
        <v>34</v>
      </c>
      <c r="B99" s="78"/>
      <c r="C99" s="73" t="s">
        <v>75</v>
      </c>
      <c r="D99" s="73" t="s">
        <v>121</v>
      </c>
      <c r="E99" s="71" t="s">
        <v>77</v>
      </c>
      <c r="F99" s="102">
        <v>20</v>
      </c>
      <c r="G99" s="72"/>
      <c r="H99" s="72"/>
      <c r="I99" s="72"/>
      <c r="J99" s="19"/>
      <c r="K99" s="52"/>
      <c r="L99" s="10"/>
      <c r="M99" s="10"/>
      <c r="N99" s="10"/>
    </row>
    <row r="100" spans="1:58" s="70" customFormat="1" ht="24.4" customHeight="1">
      <c r="A100" s="2" t="s">
        <v>34</v>
      </c>
      <c r="B100" s="78"/>
      <c r="C100" s="75" t="s">
        <v>80</v>
      </c>
      <c r="D100" s="75" t="s">
        <v>81</v>
      </c>
      <c r="E100" s="76" t="s">
        <v>14</v>
      </c>
      <c r="F100" s="103">
        <v>1</v>
      </c>
      <c r="G100" s="77"/>
      <c r="H100" s="72"/>
      <c r="I100" s="77"/>
      <c r="J100" s="19"/>
      <c r="K100" s="52"/>
      <c r="L100" s="10"/>
      <c r="M100" s="10"/>
      <c r="N100" s="10"/>
    </row>
    <row r="101" spans="1:58" s="70" customFormat="1" ht="24.4" customHeight="1">
      <c r="A101" s="2" t="s">
        <v>34</v>
      </c>
      <c r="B101" s="78"/>
      <c r="C101" s="75" t="s">
        <v>82</v>
      </c>
      <c r="D101" s="75" t="s">
        <v>83</v>
      </c>
      <c r="E101" s="76" t="s">
        <v>14</v>
      </c>
      <c r="F101" s="103">
        <v>1</v>
      </c>
      <c r="G101" s="77"/>
      <c r="H101" s="72"/>
      <c r="I101" s="77"/>
      <c r="J101" s="19"/>
      <c r="K101" s="52"/>
      <c r="L101" s="10"/>
      <c r="M101" s="10"/>
      <c r="N101" s="10"/>
    </row>
    <row r="102" spans="1:58" s="70" customFormat="1" ht="24.4" customHeight="1">
      <c r="A102" s="2" t="s">
        <v>34</v>
      </c>
      <c r="B102" s="78"/>
      <c r="C102" s="75" t="s">
        <v>84</v>
      </c>
      <c r="D102" s="75" t="s">
        <v>85</v>
      </c>
      <c r="E102" s="76" t="s">
        <v>86</v>
      </c>
      <c r="F102" s="103">
        <v>26</v>
      </c>
      <c r="G102" s="77"/>
      <c r="H102" s="72"/>
      <c r="I102" s="77"/>
      <c r="J102" s="19"/>
      <c r="K102" s="52"/>
      <c r="L102" s="10"/>
      <c r="M102" s="10"/>
      <c r="N102" s="10"/>
    </row>
    <row r="103" spans="1:58" s="70" customFormat="1" ht="24.4" customHeight="1">
      <c r="A103" s="2" t="s">
        <v>34</v>
      </c>
      <c r="B103" s="78"/>
      <c r="C103" s="75" t="s">
        <v>88</v>
      </c>
      <c r="D103" s="75" t="s">
        <v>89</v>
      </c>
      <c r="E103" s="76" t="s">
        <v>14</v>
      </c>
      <c r="F103" s="103">
        <v>1</v>
      </c>
      <c r="G103" s="77"/>
      <c r="H103" s="72"/>
      <c r="I103" s="77"/>
      <c r="J103" s="19"/>
      <c r="K103" s="52"/>
      <c r="L103" s="10"/>
      <c r="M103" s="10"/>
      <c r="N103" s="10"/>
    </row>
    <row r="104" spans="1:58" s="70" customFormat="1" ht="24.4" customHeight="1">
      <c r="A104" s="2" t="s">
        <v>34</v>
      </c>
      <c r="B104" s="78"/>
      <c r="C104" s="75"/>
      <c r="D104" s="75"/>
      <c r="E104" s="79"/>
      <c r="F104" s="104"/>
      <c r="G104" s="80"/>
      <c r="H104" s="81"/>
      <c r="I104" s="68"/>
      <c r="J104" s="19"/>
      <c r="K104" s="52"/>
      <c r="L104" s="10"/>
      <c r="M104" s="10"/>
      <c r="N104" s="10"/>
    </row>
    <row r="105" spans="1:58" s="70" customFormat="1" ht="24.4" customHeight="1">
      <c r="A105" s="2" t="s">
        <v>34</v>
      </c>
      <c r="B105" s="78"/>
      <c r="C105" s="63" t="s">
        <v>122</v>
      </c>
      <c r="D105" s="64"/>
      <c r="E105" s="65"/>
      <c r="F105" s="106"/>
      <c r="G105" s="67"/>
      <c r="H105" s="81"/>
      <c r="I105" s="87"/>
      <c r="J105" s="19"/>
      <c r="K105" s="52"/>
      <c r="L105" s="10"/>
      <c r="M105" s="10"/>
      <c r="N105" s="10"/>
    </row>
    <row r="106" spans="1:58" s="70" customFormat="1" ht="24.4" customHeight="1">
      <c r="A106" s="2" t="s">
        <v>34</v>
      </c>
      <c r="B106" s="78"/>
      <c r="C106" s="62" t="s">
        <v>123</v>
      </c>
      <c r="D106" s="62" t="s">
        <v>124</v>
      </c>
      <c r="E106" s="71" t="s">
        <v>15</v>
      </c>
      <c r="F106" s="102">
        <v>96</v>
      </c>
      <c r="G106" s="72"/>
      <c r="H106" s="72"/>
      <c r="I106" s="72"/>
      <c r="J106" s="19"/>
      <c r="K106" s="52"/>
      <c r="L106" s="10"/>
      <c r="M106" s="10"/>
      <c r="N106" s="10"/>
    </row>
    <row r="107" spans="1:58" s="70" customFormat="1" ht="24.4" customHeight="1">
      <c r="A107" s="2" t="s">
        <v>34</v>
      </c>
      <c r="B107" s="78"/>
      <c r="C107" s="62" t="s">
        <v>123</v>
      </c>
      <c r="D107" s="62" t="s">
        <v>125</v>
      </c>
      <c r="E107" s="71" t="s">
        <v>15</v>
      </c>
      <c r="F107" s="102">
        <v>14</v>
      </c>
      <c r="G107" s="72"/>
      <c r="H107" s="72"/>
      <c r="I107" s="72"/>
      <c r="J107" s="19"/>
      <c r="K107" s="52"/>
      <c r="L107" s="10"/>
      <c r="M107" s="10"/>
      <c r="N107" s="10"/>
    </row>
    <row r="108" spans="1:58" s="70" customFormat="1" ht="24.4" customHeight="1">
      <c r="A108" s="2" t="s">
        <v>34</v>
      </c>
      <c r="B108" s="78"/>
      <c r="C108" s="62" t="s">
        <v>126</v>
      </c>
      <c r="D108" s="62" t="s">
        <v>127</v>
      </c>
      <c r="E108" s="71" t="s">
        <v>15</v>
      </c>
      <c r="F108" s="102">
        <v>331</v>
      </c>
      <c r="G108" s="72"/>
      <c r="H108" s="72"/>
      <c r="I108" s="72"/>
      <c r="J108" s="19"/>
      <c r="K108" s="52"/>
      <c r="L108" s="10"/>
      <c r="M108" s="10"/>
      <c r="N108" s="10"/>
    </row>
    <row r="109" spans="1:58" s="70" customFormat="1" ht="24.4" customHeight="1">
      <c r="A109" s="2" t="s">
        <v>34</v>
      </c>
      <c r="B109" s="78"/>
      <c r="C109" s="73" t="s">
        <v>64</v>
      </c>
      <c r="D109" s="73" t="s">
        <v>128</v>
      </c>
      <c r="E109" s="71" t="s">
        <v>45</v>
      </c>
      <c r="F109" s="102">
        <v>6</v>
      </c>
      <c r="G109" s="72"/>
      <c r="H109" s="72"/>
      <c r="I109" s="72"/>
      <c r="J109" s="19"/>
      <c r="K109" s="52"/>
      <c r="L109" s="10"/>
      <c r="M109" s="10"/>
      <c r="N109" s="10"/>
    </row>
    <row r="110" spans="1:58" s="88" customFormat="1" ht="24.4" customHeight="1">
      <c r="A110" s="2" t="s">
        <v>34</v>
      </c>
      <c r="B110" s="78"/>
      <c r="C110" s="73" t="s">
        <v>64</v>
      </c>
      <c r="D110" s="73" t="s">
        <v>101</v>
      </c>
      <c r="E110" s="71" t="s">
        <v>45</v>
      </c>
      <c r="F110" s="102">
        <v>6</v>
      </c>
      <c r="G110" s="72"/>
      <c r="H110" s="72"/>
      <c r="I110" s="72"/>
      <c r="J110" s="19"/>
      <c r="K110" s="52"/>
      <c r="L110" s="10"/>
      <c r="M110" s="10"/>
      <c r="N110" s="1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</row>
    <row r="111" spans="1:58" s="70" customFormat="1" ht="24.4" customHeight="1">
      <c r="A111" s="2" t="s">
        <v>34</v>
      </c>
      <c r="B111" s="78"/>
      <c r="C111" s="73" t="s">
        <v>129</v>
      </c>
      <c r="D111" s="73" t="s">
        <v>68</v>
      </c>
      <c r="E111" s="71" t="s">
        <v>45</v>
      </c>
      <c r="F111" s="102">
        <v>6</v>
      </c>
      <c r="G111" s="72"/>
      <c r="H111" s="72"/>
      <c r="I111" s="72"/>
      <c r="J111" s="19"/>
      <c r="K111" s="52"/>
      <c r="L111" s="10"/>
      <c r="M111" s="10"/>
      <c r="N111" s="10"/>
    </row>
    <row r="112" spans="1:58" s="89" customFormat="1" ht="24.4" customHeight="1">
      <c r="A112" s="2" t="s">
        <v>34</v>
      </c>
      <c r="B112" s="78"/>
      <c r="C112" s="73" t="s">
        <v>130</v>
      </c>
      <c r="D112" s="73" t="s">
        <v>131</v>
      </c>
      <c r="E112" s="71" t="s">
        <v>45</v>
      </c>
      <c r="F112" s="102">
        <v>6</v>
      </c>
      <c r="G112" s="72"/>
      <c r="H112" s="72"/>
      <c r="I112" s="72"/>
      <c r="J112" s="19"/>
      <c r="K112" s="52"/>
      <c r="L112" s="10"/>
      <c r="M112" s="10"/>
      <c r="N112" s="1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</row>
    <row r="113" spans="1:58" s="70" customFormat="1" ht="24.4" customHeight="1">
      <c r="A113" s="2" t="s">
        <v>34</v>
      </c>
      <c r="B113" s="78"/>
      <c r="C113" s="73" t="s">
        <v>75</v>
      </c>
      <c r="D113" s="73" t="s">
        <v>132</v>
      </c>
      <c r="E113" s="71" t="s">
        <v>77</v>
      </c>
      <c r="F113" s="102">
        <v>64</v>
      </c>
      <c r="G113" s="72"/>
      <c r="H113" s="72"/>
      <c r="I113" s="72"/>
      <c r="J113" s="19"/>
      <c r="K113" s="52"/>
      <c r="L113" s="10"/>
      <c r="M113" s="10"/>
      <c r="N113" s="10"/>
    </row>
    <row r="114" spans="1:58" s="70" customFormat="1" ht="24.4" customHeight="1">
      <c r="A114" s="2" t="s">
        <v>34</v>
      </c>
      <c r="B114" s="78"/>
      <c r="C114" s="73" t="s">
        <v>75</v>
      </c>
      <c r="D114" s="73" t="s">
        <v>133</v>
      </c>
      <c r="E114" s="71" t="s">
        <v>77</v>
      </c>
      <c r="F114" s="102">
        <v>9</v>
      </c>
      <c r="G114" s="72"/>
      <c r="H114" s="72"/>
      <c r="I114" s="72"/>
      <c r="J114" s="19"/>
      <c r="K114" s="52"/>
      <c r="L114" s="10"/>
      <c r="M114" s="10"/>
      <c r="N114" s="10"/>
    </row>
    <row r="115" spans="1:58" s="70" customFormat="1" ht="24.4" customHeight="1">
      <c r="A115" s="2" t="s">
        <v>34</v>
      </c>
      <c r="B115" s="78"/>
      <c r="C115" s="73" t="s">
        <v>80</v>
      </c>
      <c r="D115" s="73" t="s">
        <v>81</v>
      </c>
      <c r="E115" s="71" t="s">
        <v>14</v>
      </c>
      <c r="F115" s="102">
        <v>1</v>
      </c>
      <c r="G115" s="72"/>
      <c r="H115" s="72"/>
      <c r="I115" s="72"/>
      <c r="J115" s="19"/>
      <c r="K115" s="52"/>
      <c r="L115" s="10"/>
      <c r="M115" s="10"/>
      <c r="N115" s="10"/>
    </row>
    <row r="116" spans="1:58" s="70" customFormat="1" ht="24.4" customHeight="1">
      <c r="A116" s="2" t="s">
        <v>34</v>
      </c>
      <c r="B116" s="78"/>
      <c r="C116" s="73" t="s">
        <v>82</v>
      </c>
      <c r="D116" s="73" t="s">
        <v>83</v>
      </c>
      <c r="E116" s="71" t="s">
        <v>14</v>
      </c>
      <c r="F116" s="102">
        <v>1</v>
      </c>
      <c r="G116" s="72"/>
      <c r="H116" s="72"/>
      <c r="I116" s="72"/>
      <c r="J116" s="19"/>
      <c r="K116" s="52"/>
      <c r="L116" s="10"/>
      <c r="M116" s="10"/>
      <c r="N116" s="10"/>
    </row>
    <row r="117" spans="1:58" s="70" customFormat="1" ht="24.4" customHeight="1">
      <c r="A117" s="2" t="s">
        <v>34</v>
      </c>
      <c r="B117" s="78"/>
      <c r="C117" s="73" t="s">
        <v>84</v>
      </c>
      <c r="D117" s="73" t="s">
        <v>85</v>
      </c>
      <c r="E117" s="71" t="s">
        <v>86</v>
      </c>
      <c r="F117" s="102">
        <v>4</v>
      </c>
      <c r="G117" s="72"/>
      <c r="H117" s="72"/>
      <c r="I117" s="77"/>
      <c r="J117" s="19"/>
      <c r="K117" s="52"/>
      <c r="L117" s="10"/>
      <c r="M117" s="10"/>
      <c r="N117" s="10"/>
    </row>
    <row r="118" spans="1:58" s="70" customFormat="1" ht="24.4" customHeight="1">
      <c r="A118" s="2" t="s">
        <v>34</v>
      </c>
      <c r="B118" s="78"/>
      <c r="C118" s="75" t="s">
        <v>88</v>
      </c>
      <c r="D118" s="75" t="s">
        <v>89</v>
      </c>
      <c r="E118" s="76" t="s">
        <v>14</v>
      </c>
      <c r="F118" s="103">
        <v>1</v>
      </c>
      <c r="G118" s="77"/>
      <c r="H118" s="72"/>
      <c r="I118" s="77"/>
      <c r="J118" s="19"/>
      <c r="K118" s="52"/>
      <c r="L118" s="10"/>
      <c r="M118" s="10"/>
      <c r="N118" s="10"/>
    </row>
    <row r="119" spans="1:58" s="70" customFormat="1" ht="24.4" customHeight="1">
      <c r="A119" s="2" t="s">
        <v>34</v>
      </c>
      <c r="B119" s="78"/>
      <c r="C119" s="75"/>
      <c r="D119" s="75"/>
      <c r="E119" s="79"/>
      <c r="F119" s="104"/>
      <c r="G119" s="90"/>
      <c r="H119" s="81"/>
      <c r="I119" s="90"/>
      <c r="J119" s="19"/>
      <c r="K119" s="52"/>
      <c r="L119" s="10"/>
      <c r="M119" s="10"/>
      <c r="N119" s="10"/>
    </row>
    <row r="120" spans="1:58" s="70" customFormat="1" ht="24.4" customHeight="1">
      <c r="A120" s="2" t="s">
        <v>34</v>
      </c>
      <c r="B120" s="78"/>
      <c r="C120" s="63" t="s">
        <v>134</v>
      </c>
      <c r="D120" s="64"/>
      <c r="E120" s="65"/>
      <c r="F120" s="106"/>
      <c r="G120" s="67"/>
      <c r="H120" s="81"/>
      <c r="I120" s="87"/>
      <c r="J120" s="19"/>
      <c r="K120" s="52"/>
      <c r="L120" s="10"/>
      <c r="M120" s="10"/>
      <c r="N120" s="10"/>
    </row>
    <row r="121" spans="1:58" s="70" customFormat="1" ht="24.4" customHeight="1">
      <c r="A121" s="2" t="s">
        <v>34</v>
      </c>
      <c r="B121" s="78"/>
      <c r="C121" s="91" t="s">
        <v>135</v>
      </c>
      <c r="D121" s="91" t="s">
        <v>136</v>
      </c>
      <c r="E121" s="92" t="s">
        <v>13</v>
      </c>
      <c r="F121" s="106">
        <v>2</v>
      </c>
      <c r="G121" s="68"/>
      <c r="H121" s="72"/>
      <c r="I121" s="72"/>
      <c r="J121" s="19"/>
      <c r="K121" s="52"/>
      <c r="L121" s="10"/>
      <c r="M121" s="10"/>
      <c r="N121" s="10"/>
    </row>
    <row r="122" spans="1:58" s="70" customFormat="1" ht="24.4" customHeight="1">
      <c r="A122" s="2" t="s">
        <v>34</v>
      </c>
      <c r="B122" s="78"/>
      <c r="C122" s="91" t="s">
        <v>137</v>
      </c>
      <c r="D122" s="91" t="s">
        <v>138</v>
      </c>
      <c r="E122" s="92" t="s">
        <v>13</v>
      </c>
      <c r="F122" s="106">
        <v>10</v>
      </c>
      <c r="G122" s="68"/>
      <c r="H122" s="72"/>
      <c r="I122" s="72"/>
      <c r="J122" s="19"/>
      <c r="K122" s="52"/>
      <c r="L122" s="10"/>
      <c r="M122" s="10"/>
      <c r="N122" s="10"/>
    </row>
    <row r="123" spans="1:58" s="70" customFormat="1" ht="24.4" customHeight="1">
      <c r="A123" s="2" t="s">
        <v>34</v>
      </c>
      <c r="B123" s="78"/>
      <c r="C123" s="91" t="s">
        <v>139</v>
      </c>
      <c r="D123" s="91" t="s">
        <v>140</v>
      </c>
      <c r="E123" s="92" t="s">
        <v>13</v>
      </c>
      <c r="F123" s="106">
        <v>1</v>
      </c>
      <c r="G123" s="68"/>
      <c r="H123" s="72"/>
      <c r="I123" s="72"/>
      <c r="J123" s="19"/>
      <c r="K123" s="52"/>
      <c r="L123" s="10"/>
      <c r="M123" s="10"/>
      <c r="N123" s="10"/>
    </row>
    <row r="124" spans="1:58" s="88" customFormat="1" ht="24.4" customHeight="1">
      <c r="A124" s="2" t="s">
        <v>34</v>
      </c>
      <c r="B124" s="78"/>
      <c r="C124" s="93" t="s">
        <v>141</v>
      </c>
      <c r="D124" s="93" t="s">
        <v>142</v>
      </c>
      <c r="E124" s="94" t="s">
        <v>15</v>
      </c>
      <c r="F124" s="106">
        <v>100</v>
      </c>
      <c r="G124" s="68"/>
      <c r="H124" s="72"/>
      <c r="I124" s="72"/>
      <c r="J124" s="19"/>
      <c r="K124" s="52"/>
      <c r="L124" s="10"/>
      <c r="M124" s="10"/>
      <c r="N124" s="1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</row>
    <row r="125" spans="1:58" s="70" customFormat="1" ht="24.4" customHeight="1">
      <c r="A125" s="2" t="s">
        <v>34</v>
      </c>
      <c r="B125" s="78"/>
      <c r="C125" s="93" t="s">
        <v>143</v>
      </c>
      <c r="D125" s="93" t="s">
        <v>144</v>
      </c>
      <c r="E125" s="94" t="s">
        <v>15</v>
      </c>
      <c r="F125" s="106">
        <v>100</v>
      </c>
      <c r="G125" s="68"/>
      <c r="H125" s="72"/>
      <c r="I125" s="72"/>
      <c r="J125" s="19"/>
      <c r="K125" s="52"/>
      <c r="L125" s="10"/>
      <c r="M125" s="10"/>
      <c r="N125" s="10"/>
    </row>
    <row r="126" spans="1:58" s="89" customFormat="1" ht="24.4" customHeight="1">
      <c r="A126" s="2" t="s">
        <v>34</v>
      </c>
      <c r="B126" s="78"/>
      <c r="C126" s="93" t="s">
        <v>145</v>
      </c>
      <c r="D126" s="93" t="s">
        <v>146</v>
      </c>
      <c r="E126" s="94" t="s">
        <v>15</v>
      </c>
      <c r="F126" s="106">
        <v>100</v>
      </c>
      <c r="G126" s="68"/>
      <c r="H126" s="72"/>
      <c r="I126" s="72"/>
      <c r="J126" s="19"/>
      <c r="K126" s="52"/>
      <c r="L126" s="10"/>
      <c r="M126" s="10"/>
      <c r="N126" s="1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</row>
    <row r="127" spans="1:58" s="70" customFormat="1" ht="24.4" customHeight="1">
      <c r="A127" s="2" t="s">
        <v>34</v>
      </c>
      <c r="B127" s="93"/>
      <c r="C127" s="93" t="s">
        <v>147</v>
      </c>
      <c r="D127" s="93" t="s">
        <v>148</v>
      </c>
      <c r="E127" s="94" t="s">
        <v>13</v>
      </c>
      <c r="F127" s="106">
        <v>10</v>
      </c>
      <c r="G127" s="68"/>
      <c r="H127" s="72"/>
      <c r="I127" s="72"/>
      <c r="J127" s="19"/>
      <c r="K127" s="52"/>
      <c r="L127" s="10"/>
      <c r="M127" s="10"/>
      <c r="N127" s="10"/>
    </row>
    <row r="128" spans="1:58" s="70" customFormat="1" ht="24.4" customHeight="1">
      <c r="A128" s="2" t="s">
        <v>34</v>
      </c>
      <c r="B128" s="93"/>
      <c r="C128" s="93" t="s">
        <v>28</v>
      </c>
      <c r="D128" s="93" t="s">
        <v>149</v>
      </c>
      <c r="E128" s="94" t="s">
        <v>14</v>
      </c>
      <c r="F128" s="106">
        <v>1</v>
      </c>
      <c r="G128" s="136"/>
      <c r="H128" s="72"/>
      <c r="I128" s="72"/>
      <c r="J128" s="19"/>
      <c r="K128" s="52"/>
      <c r="L128" s="10"/>
      <c r="M128" s="10"/>
      <c r="N128" s="10"/>
    </row>
    <row r="129" spans="1:14" s="70" customFormat="1" ht="24.4" customHeight="1">
      <c r="A129" s="2" t="s">
        <v>34</v>
      </c>
      <c r="B129" s="93"/>
      <c r="C129" s="93" t="s">
        <v>84</v>
      </c>
      <c r="D129" s="93" t="s">
        <v>150</v>
      </c>
      <c r="E129" s="94" t="s">
        <v>86</v>
      </c>
      <c r="F129" s="107">
        <v>7</v>
      </c>
      <c r="G129" s="68"/>
      <c r="H129" s="72"/>
      <c r="I129" s="77"/>
      <c r="J129" s="19"/>
      <c r="K129" s="52"/>
      <c r="L129" s="10"/>
      <c r="M129" s="10"/>
      <c r="N129" s="10"/>
    </row>
    <row r="130" spans="1:14" s="70" customFormat="1" ht="24.4" customHeight="1">
      <c r="A130" s="2" t="s">
        <v>34</v>
      </c>
      <c r="B130" s="93"/>
      <c r="C130" s="93" t="s">
        <v>88</v>
      </c>
      <c r="D130" s="93" t="s">
        <v>151</v>
      </c>
      <c r="E130" s="94" t="s">
        <v>14</v>
      </c>
      <c r="F130" s="106">
        <v>1</v>
      </c>
      <c r="G130" s="134"/>
      <c r="H130" s="72"/>
      <c r="I130" s="135"/>
      <c r="J130" s="19"/>
      <c r="K130" s="52"/>
      <c r="L130" s="10"/>
      <c r="M130" s="10"/>
      <c r="N130" s="10"/>
    </row>
    <row r="131" spans="1:14" s="70" customFormat="1" ht="24.4" customHeight="1">
      <c r="A131" s="2"/>
      <c r="B131" s="75"/>
      <c r="C131" s="75"/>
      <c r="D131" s="75"/>
      <c r="E131" s="79"/>
      <c r="F131" s="104"/>
      <c r="G131" s="90"/>
      <c r="H131" s="81"/>
      <c r="I131" s="90"/>
      <c r="J131" s="19"/>
      <c r="K131" s="52"/>
      <c r="L131" s="10"/>
      <c r="M131" s="10"/>
      <c r="N131" s="10"/>
    </row>
    <row r="132" spans="1:14" s="70" customFormat="1" ht="24.4" customHeight="1">
      <c r="A132" s="2" t="s">
        <v>34</v>
      </c>
      <c r="B132" s="75"/>
      <c r="C132" s="63" t="s">
        <v>153</v>
      </c>
      <c r="D132" s="64"/>
      <c r="E132" s="79"/>
      <c r="F132" s="104"/>
      <c r="G132" s="90"/>
      <c r="H132" s="81"/>
      <c r="I132" s="90"/>
      <c r="J132" s="19"/>
      <c r="K132" s="52"/>
      <c r="L132" s="10"/>
      <c r="M132" s="10"/>
      <c r="N132" s="10"/>
    </row>
    <row r="133" spans="1:14" s="70" customFormat="1" ht="24.4" customHeight="1">
      <c r="A133" s="2" t="s">
        <v>34</v>
      </c>
      <c r="B133" s="75"/>
      <c r="C133" s="62" t="s">
        <v>123</v>
      </c>
      <c r="D133" s="62" t="s">
        <v>124</v>
      </c>
      <c r="E133" s="71" t="s">
        <v>15</v>
      </c>
      <c r="F133" s="102">
        <v>100</v>
      </c>
      <c r="G133" s="72"/>
      <c r="H133" s="72"/>
      <c r="I133" s="72"/>
      <c r="J133" s="19"/>
      <c r="K133" s="52"/>
      <c r="L133" s="10"/>
      <c r="M133" s="10"/>
      <c r="N133" s="10"/>
    </row>
    <row r="134" spans="1:14" s="70" customFormat="1" ht="24.4" customHeight="1">
      <c r="A134" s="2" t="s">
        <v>34</v>
      </c>
      <c r="B134" s="75"/>
      <c r="C134" s="73" t="s">
        <v>41</v>
      </c>
      <c r="D134" s="73" t="s">
        <v>154</v>
      </c>
      <c r="E134" s="71" t="s">
        <v>15</v>
      </c>
      <c r="F134" s="102">
        <v>50</v>
      </c>
      <c r="G134" s="72"/>
      <c r="H134" s="72"/>
      <c r="I134" s="72"/>
      <c r="J134" s="19"/>
      <c r="K134" s="52"/>
      <c r="L134" s="10"/>
      <c r="M134" s="10"/>
      <c r="N134" s="10"/>
    </row>
    <row r="135" spans="1:14" s="70" customFormat="1" ht="24.4" customHeight="1">
      <c r="A135" s="2" t="s">
        <v>34</v>
      </c>
      <c r="B135" s="73"/>
      <c r="C135" s="73" t="s">
        <v>155</v>
      </c>
      <c r="D135" s="73" t="s">
        <v>156</v>
      </c>
      <c r="E135" s="71" t="s">
        <v>45</v>
      </c>
      <c r="F135" s="102">
        <v>50</v>
      </c>
      <c r="G135" s="72"/>
      <c r="H135" s="72"/>
      <c r="I135" s="72"/>
      <c r="J135" s="19"/>
      <c r="K135" s="52"/>
      <c r="L135" s="10"/>
      <c r="M135" s="10"/>
      <c r="N135" s="10"/>
    </row>
    <row r="136" spans="1:14" s="70" customFormat="1" ht="24.4" customHeight="1">
      <c r="A136" s="2" t="s">
        <v>34</v>
      </c>
      <c r="B136" s="73"/>
      <c r="C136" s="73" t="s">
        <v>157</v>
      </c>
      <c r="D136" s="73" t="s">
        <v>158</v>
      </c>
      <c r="E136" s="74" t="s">
        <v>159</v>
      </c>
      <c r="F136" s="102">
        <v>100</v>
      </c>
      <c r="G136" s="72"/>
      <c r="H136" s="72"/>
      <c r="I136" s="72"/>
      <c r="J136" s="19"/>
      <c r="K136" s="52"/>
      <c r="L136" s="10"/>
      <c r="M136" s="10"/>
      <c r="N136" s="10"/>
    </row>
    <row r="137" spans="1:14" s="70" customFormat="1" ht="24.4" customHeight="1">
      <c r="A137" s="2" t="s">
        <v>34</v>
      </c>
      <c r="B137" s="73"/>
      <c r="C137" s="73" t="s">
        <v>157</v>
      </c>
      <c r="D137" s="73" t="s">
        <v>160</v>
      </c>
      <c r="E137" s="74" t="s">
        <v>159</v>
      </c>
      <c r="F137" s="102">
        <v>400</v>
      </c>
      <c r="G137" s="72"/>
      <c r="H137" s="72"/>
      <c r="I137" s="72"/>
      <c r="J137" s="19"/>
      <c r="K137" s="52"/>
      <c r="L137" s="10"/>
      <c r="M137" s="10"/>
      <c r="N137" s="10"/>
    </row>
    <row r="138" spans="1:14" s="70" customFormat="1" ht="24.4" customHeight="1">
      <c r="A138" s="2" t="s">
        <v>34</v>
      </c>
      <c r="B138" s="73"/>
      <c r="C138" s="73" t="s">
        <v>64</v>
      </c>
      <c r="D138" s="73" t="s">
        <v>128</v>
      </c>
      <c r="E138" s="71" t="s">
        <v>45</v>
      </c>
      <c r="F138" s="102">
        <v>10</v>
      </c>
      <c r="G138" s="72"/>
      <c r="H138" s="72"/>
      <c r="I138" s="72"/>
      <c r="J138" s="19"/>
      <c r="K138" s="52"/>
      <c r="L138" s="10"/>
      <c r="M138" s="10"/>
      <c r="N138" s="10"/>
    </row>
    <row r="139" spans="1:14" s="70" customFormat="1" ht="24.4" customHeight="1">
      <c r="A139" s="2" t="s">
        <v>34</v>
      </c>
      <c r="B139" s="73"/>
      <c r="C139" s="73" t="s">
        <v>64</v>
      </c>
      <c r="D139" s="73" t="s">
        <v>101</v>
      </c>
      <c r="E139" s="71" t="s">
        <v>45</v>
      </c>
      <c r="F139" s="102">
        <v>5</v>
      </c>
      <c r="G139" s="72"/>
      <c r="H139" s="72"/>
      <c r="I139" s="72"/>
      <c r="J139" s="19"/>
      <c r="K139" s="52"/>
      <c r="L139" s="10"/>
      <c r="M139" s="10"/>
      <c r="N139" s="10"/>
    </row>
    <row r="140" spans="1:14" s="70" customFormat="1" ht="24.4" customHeight="1">
      <c r="A140" s="2" t="s">
        <v>34</v>
      </c>
      <c r="B140" s="62"/>
      <c r="C140" s="62" t="s">
        <v>161</v>
      </c>
      <c r="D140" s="62" t="s">
        <v>162</v>
      </c>
      <c r="E140" s="71" t="s">
        <v>45</v>
      </c>
      <c r="F140" s="102">
        <v>5</v>
      </c>
      <c r="G140" s="72"/>
      <c r="H140" s="72"/>
      <c r="I140" s="72"/>
      <c r="J140" s="19"/>
      <c r="K140" s="52"/>
      <c r="L140" s="10"/>
      <c r="M140" s="10"/>
      <c r="N140" s="10"/>
    </row>
    <row r="141" spans="1:14" s="70" customFormat="1" ht="24.4" customHeight="1">
      <c r="A141" s="2" t="s">
        <v>34</v>
      </c>
      <c r="B141" s="62"/>
      <c r="C141" s="62" t="s">
        <v>161</v>
      </c>
      <c r="D141" s="62" t="s">
        <v>163</v>
      </c>
      <c r="E141" s="71" t="s">
        <v>45</v>
      </c>
      <c r="F141" s="102">
        <v>5</v>
      </c>
      <c r="G141" s="72"/>
      <c r="H141" s="72"/>
      <c r="I141" s="72"/>
      <c r="J141" s="19"/>
      <c r="K141" s="52"/>
      <c r="L141" s="10"/>
      <c r="M141" s="10"/>
      <c r="N141" s="10"/>
    </row>
    <row r="142" spans="1:14" s="70" customFormat="1" ht="24.4" customHeight="1">
      <c r="A142" s="2" t="s">
        <v>34</v>
      </c>
      <c r="B142" s="62"/>
      <c r="C142" s="62" t="s">
        <v>164</v>
      </c>
      <c r="D142" s="62" t="s">
        <v>165</v>
      </c>
      <c r="E142" s="71" t="s">
        <v>45</v>
      </c>
      <c r="F142" s="102">
        <v>2</v>
      </c>
      <c r="G142" s="72"/>
      <c r="H142" s="72"/>
      <c r="I142" s="72"/>
      <c r="J142" s="19"/>
      <c r="K142" s="52"/>
      <c r="L142" s="10"/>
      <c r="M142" s="10"/>
      <c r="N142" s="10"/>
    </row>
    <row r="143" spans="1:14" s="70" customFormat="1" ht="24.4" customHeight="1">
      <c r="A143" s="2" t="s">
        <v>34</v>
      </c>
      <c r="B143" s="62"/>
      <c r="C143" s="62" t="s">
        <v>164</v>
      </c>
      <c r="D143" s="62" t="s">
        <v>166</v>
      </c>
      <c r="E143" s="71" t="s">
        <v>45</v>
      </c>
      <c r="F143" s="102">
        <v>4</v>
      </c>
      <c r="G143" s="72"/>
      <c r="H143" s="72"/>
      <c r="I143" s="72"/>
      <c r="J143" s="19"/>
      <c r="K143" s="52"/>
      <c r="L143" s="10"/>
      <c r="M143" s="10"/>
      <c r="N143" s="10"/>
    </row>
    <row r="144" spans="1:14" s="70" customFormat="1" ht="24.4" customHeight="1">
      <c r="A144" s="2" t="s">
        <v>34</v>
      </c>
      <c r="B144" s="62"/>
      <c r="C144" s="62" t="s">
        <v>167</v>
      </c>
      <c r="D144" s="62"/>
      <c r="E144" s="74" t="s">
        <v>168</v>
      </c>
      <c r="F144" s="102">
        <v>1</v>
      </c>
      <c r="G144" s="72"/>
      <c r="H144" s="72"/>
      <c r="I144" s="72"/>
      <c r="J144" s="19"/>
      <c r="K144" s="52"/>
      <c r="L144" s="10"/>
      <c r="M144" s="10"/>
      <c r="N144" s="10"/>
    </row>
    <row r="145" spans="1:15" s="70" customFormat="1" ht="24.4" customHeight="1">
      <c r="A145" s="2" t="s">
        <v>34</v>
      </c>
      <c r="B145" s="62"/>
      <c r="C145" s="62" t="s">
        <v>169</v>
      </c>
      <c r="D145" s="62"/>
      <c r="E145" s="71" t="s">
        <v>45</v>
      </c>
      <c r="F145" s="102">
        <v>8</v>
      </c>
      <c r="G145" s="72"/>
      <c r="H145" s="72"/>
      <c r="I145" s="72"/>
      <c r="J145" s="19"/>
      <c r="K145" s="52"/>
      <c r="L145" s="10"/>
      <c r="M145" s="10"/>
      <c r="N145" s="10"/>
    </row>
    <row r="146" spans="1:15" s="70" customFormat="1" ht="24.4" customHeight="1">
      <c r="A146" s="2" t="s">
        <v>34</v>
      </c>
      <c r="B146" s="62"/>
      <c r="C146" s="62" t="s">
        <v>170</v>
      </c>
      <c r="D146" s="62"/>
      <c r="E146" s="71" t="s">
        <v>45</v>
      </c>
      <c r="F146" s="102">
        <v>10</v>
      </c>
      <c r="G146" s="72"/>
      <c r="H146" s="72"/>
      <c r="I146" s="72"/>
      <c r="J146" s="19"/>
      <c r="K146" s="52"/>
      <c r="L146" s="10"/>
      <c r="M146" s="10"/>
      <c r="N146" s="10"/>
    </row>
    <row r="147" spans="1:15" s="70" customFormat="1" ht="24.4" customHeight="1">
      <c r="A147" s="2" t="s">
        <v>34</v>
      </c>
      <c r="B147" s="62"/>
      <c r="C147" s="62" t="s">
        <v>171</v>
      </c>
      <c r="D147" s="62"/>
      <c r="E147" s="74" t="s">
        <v>152</v>
      </c>
      <c r="F147" s="102">
        <v>1</v>
      </c>
      <c r="G147" s="72"/>
      <c r="H147" s="72"/>
      <c r="I147" s="72"/>
      <c r="J147" s="19"/>
      <c r="K147" s="52"/>
      <c r="L147" s="10"/>
      <c r="M147" s="10"/>
      <c r="N147" s="10"/>
    </row>
    <row r="148" spans="1:15" s="70" customFormat="1" ht="24.4" customHeight="1">
      <c r="A148" s="2" t="s">
        <v>34</v>
      </c>
      <c r="B148" s="73"/>
      <c r="C148" s="73" t="s">
        <v>75</v>
      </c>
      <c r="D148" s="73" t="s">
        <v>119</v>
      </c>
      <c r="E148" s="71" t="s">
        <v>77</v>
      </c>
      <c r="F148" s="102">
        <v>248</v>
      </c>
      <c r="G148" s="72"/>
      <c r="H148" s="72"/>
      <c r="I148" s="72"/>
      <c r="J148" s="19"/>
      <c r="K148" s="52"/>
      <c r="L148" s="10"/>
      <c r="M148" s="10"/>
      <c r="N148" s="10"/>
    </row>
    <row r="149" spans="1:15" s="70" customFormat="1" ht="24.4" customHeight="1">
      <c r="A149" s="2" t="s">
        <v>34</v>
      </c>
      <c r="B149" s="73"/>
      <c r="C149" s="73" t="s">
        <v>80</v>
      </c>
      <c r="D149" s="73" t="s">
        <v>81</v>
      </c>
      <c r="E149" s="71" t="s">
        <v>14</v>
      </c>
      <c r="F149" s="102">
        <v>1</v>
      </c>
      <c r="G149" s="72"/>
      <c r="H149" s="72"/>
      <c r="I149" s="72"/>
      <c r="J149" s="19"/>
      <c r="K149" s="52"/>
      <c r="L149" s="10"/>
      <c r="M149" s="10"/>
      <c r="N149" s="10"/>
    </row>
    <row r="150" spans="1:15" s="70" customFormat="1" ht="24.4" customHeight="1">
      <c r="A150" s="2" t="s">
        <v>34</v>
      </c>
      <c r="B150" s="73"/>
      <c r="C150" s="73" t="s">
        <v>82</v>
      </c>
      <c r="D150" s="73" t="s">
        <v>83</v>
      </c>
      <c r="E150" s="71" t="s">
        <v>14</v>
      </c>
      <c r="F150" s="102">
        <v>1</v>
      </c>
      <c r="G150" s="72"/>
      <c r="H150" s="72"/>
      <c r="I150" s="72"/>
      <c r="J150" s="19"/>
      <c r="K150" s="52"/>
      <c r="L150" s="10"/>
      <c r="M150" s="10"/>
      <c r="N150" s="10"/>
    </row>
    <row r="151" spans="1:15" s="70" customFormat="1" ht="24.4" customHeight="1">
      <c r="A151" s="2" t="s">
        <v>34</v>
      </c>
      <c r="B151" s="73"/>
      <c r="C151" s="73" t="s">
        <v>84</v>
      </c>
      <c r="D151" s="73" t="s">
        <v>85</v>
      </c>
      <c r="E151" s="71" t="s">
        <v>86</v>
      </c>
      <c r="F151" s="102">
        <v>12</v>
      </c>
      <c r="G151" s="72"/>
      <c r="H151" s="72"/>
      <c r="I151" s="77"/>
      <c r="J151" s="19"/>
      <c r="K151" s="52"/>
      <c r="L151" s="10"/>
      <c r="M151" s="10"/>
      <c r="N151" s="10"/>
    </row>
    <row r="152" spans="1:15" s="70" customFormat="1" ht="24.4" customHeight="1">
      <c r="A152" s="2" t="s">
        <v>34</v>
      </c>
      <c r="B152" s="73"/>
      <c r="C152" s="73" t="s">
        <v>88</v>
      </c>
      <c r="D152" s="73" t="s">
        <v>89</v>
      </c>
      <c r="E152" s="71" t="s">
        <v>14</v>
      </c>
      <c r="F152" s="102">
        <v>1</v>
      </c>
      <c r="G152" s="72"/>
      <c r="H152" s="72"/>
      <c r="I152" s="72"/>
      <c r="J152" s="19"/>
      <c r="K152" s="52"/>
      <c r="L152" s="10"/>
      <c r="M152" s="10"/>
      <c r="N152" s="10"/>
    </row>
    <row r="153" spans="1:15" ht="24.4" customHeight="1">
      <c r="B153" s="47"/>
      <c r="C153" s="48"/>
      <c r="D153" s="48"/>
      <c r="E153" s="49"/>
      <c r="F153" s="50"/>
      <c r="G153" s="51"/>
      <c r="H153" s="51"/>
      <c r="I153" s="51"/>
      <c r="J153" s="19"/>
      <c r="L153" s="10"/>
      <c r="M153" s="10"/>
      <c r="N153" s="10"/>
    </row>
    <row r="154" spans="1:15" ht="24.4" customHeight="1">
      <c r="A154" s="55" t="s">
        <v>32</v>
      </c>
      <c r="B154" s="56"/>
      <c r="C154" s="46" t="str">
        <f>C47&amp;"    "&amp;"계"</f>
        <v>전기공사    계</v>
      </c>
      <c r="D154" s="57"/>
      <c r="E154" s="58"/>
      <c r="F154" s="59"/>
      <c r="G154" s="60"/>
      <c r="H154" s="60"/>
      <c r="I154" s="60"/>
      <c r="J154" s="60"/>
      <c r="K154" s="60"/>
      <c r="L154" s="60"/>
      <c r="M154" s="60"/>
      <c r="N154" s="60"/>
      <c r="O154" s="61"/>
    </row>
  </sheetData>
  <autoFilter ref="A1:P1040148">
    <filterColumn colId="6" showButton="0"/>
    <filterColumn colId="8" showButton="0"/>
    <filterColumn colId="10" showButton="0"/>
    <filterColumn colId="12" showButton="0"/>
  </autoFilter>
  <mergeCells count="4">
    <mergeCell ref="G1:H1"/>
    <mergeCell ref="I1:J1"/>
    <mergeCell ref="K1:L1"/>
    <mergeCell ref="M1:N1"/>
  </mergeCells>
  <phoneticPr fontId="11" type="noConversion"/>
  <printOptions horizontalCentered="1" verticalCentered="1" gridLines="1"/>
  <pageMargins left="0.47244094488188981" right="0.39370078740157483" top="0.74803149606299213" bottom="0.74803149606299213" header="0.31496062992125984" footer="0.31496062992125984"/>
  <pageSetup paperSize="9" scale="49" orientation="landscape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원가계산서</vt:lpstr>
      <vt:lpstr>을지</vt:lpstr>
      <vt:lpstr>원가계산서!Print_Area</vt:lpstr>
      <vt:lpstr>을지!Print_Area</vt:lpstr>
      <vt:lpstr>을지!Print_Titles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2019-08-14T00:46:11Z</cp:lastPrinted>
  <dcterms:created xsi:type="dcterms:W3CDTF">2005-05-17T01:30:12Z</dcterms:created>
  <dcterms:modified xsi:type="dcterms:W3CDTF">2019-08-16T07:32:13Z</dcterms:modified>
</cp:coreProperties>
</file>